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1 Objeto del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H84" i="1" s="1"/>
  <c r="G84" i="1"/>
  <c r="F84" i="1"/>
  <c r="E84" i="1"/>
  <c r="D84" i="1"/>
  <c r="C84" i="1"/>
  <c r="E83" i="1"/>
  <c r="E82" i="1"/>
  <c r="H82" i="1" s="1"/>
  <c r="E81" i="1"/>
  <c r="H81" i="1" s="1"/>
  <c r="E80" i="1"/>
  <c r="H80" i="1" s="1"/>
  <c r="G79" i="1"/>
  <c r="F79" i="1"/>
  <c r="E79" i="1"/>
  <c r="H79" i="1" s="1"/>
  <c r="C79" i="1"/>
  <c r="H77" i="1"/>
  <c r="E77" i="1"/>
  <c r="E76" i="1"/>
  <c r="E75" i="1"/>
  <c r="E74" i="1"/>
  <c r="H74" i="1" s="1"/>
  <c r="E73" i="1"/>
  <c r="H73" i="1" s="1"/>
  <c r="E72" i="1"/>
  <c r="H72" i="1" s="1"/>
  <c r="E71" i="1"/>
  <c r="H71" i="1" s="1"/>
  <c r="G70" i="1"/>
  <c r="F70" i="1"/>
  <c r="E70" i="1"/>
  <c r="D70" i="1"/>
  <c r="C70" i="1"/>
  <c r="E68" i="1"/>
  <c r="H68" i="1" s="1"/>
  <c r="E67" i="1"/>
  <c r="H67" i="1" s="1"/>
  <c r="E66" i="1"/>
  <c r="H66" i="1" s="1"/>
  <c r="D65" i="1"/>
  <c r="C65" i="1"/>
  <c r="E65" i="1" s="1"/>
  <c r="D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G54" i="1"/>
  <c r="F54" i="1"/>
  <c r="E54" i="1"/>
  <c r="D54" i="1"/>
  <c r="C54" i="1"/>
  <c r="E53" i="1"/>
  <c r="F53" i="1" s="1"/>
  <c r="E52" i="1"/>
  <c r="E51" i="1"/>
  <c r="E50" i="1"/>
  <c r="E49" i="1"/>
  <c r="E48" i="1"/>
  <c r="H48" i="1" s="1"/>
  <c r="E47" i="1"/>
  <c r="H47" i="1" s="1"/>
  <c r="E46" i="1"/>
  <c r="H46" i="1" s="1"/>
  <c r="E45" i="1"/>
  <c r="E44" i="1"/>
  <c r="E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H32" i="1" s="1"/>
  <c r="G32" i="1"/>
  <c r="F32" i="1"/>
  <c r="E32" i="1"/>
  <c r="D32" i="1"/>
  <c r="C32" i="1"/>
  <c r="E30" i="1"/>
  <c r="H30" i="1" s="1"/>
  <c r="H21" i="1" s="1"/>
  <c r="H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G21" i="1"/>
  <c r="F21" i="1"/>
  <c r="E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G12" i="1"/>
  <c r="F12" i="1"/>
  <c r="E12" i="1"/>
  <c r="D12" i="1"/>
  <c r="C12" i="1"/>
  <c r="D10" i="1"/>
  <c r="C10" i="1"/>
  <c r="H65" i="1" l="1"/>
  <c r="E10" i="1"/>
  <c r="H70" i="1"/>
  <c r="H52" i="1"/>
  <c r="G45" i="1"/>
  <c r="G50" i="1"/>
  <c r="G52" i="1"/>
  <c r="G53" i="1"/>
  <c r="F44" i="1"/>
  <c r="G44" i="1" s="1"/>
  <c r="F45" i="1"/>
  <c r="H45" i="1" s="1"/>
  <c r="F49" i="1"/>
  <c r="H49" i="1" s="1"/>
  <c r="F50" i="1"/>
  <c r="H50" i="1" s="1"/>
  <c r="F51" i="1"/>
  <c r="H51" i="1" s="1"/>
  <c r="F52" i="1"/>
  <c r="G51" i="1" l="1"/>
  <c r="G49" i="1"/>
  <c r="G43" i="1" s="1"/>
  <c r="G10" i="1" s="1"/>
  <c r="F43" i="1"/>
  <c r="F10" i="1" s="1"/>
  <c r="H44" i="1"/>
  <c r="H43" i="1" s="1"/>
  <c r="H10" i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<sst xmlns="http://schemas.openxmlformats.org/spreadsheetml/2006/main" count="89" uniqueCount="89">
  <si>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</si>
  <si>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</si>
  <si>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</si>
  <si>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31 DE DICIEMBRE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</si>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</sst>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 applyAlignment="1"/>
    <xf numFmtId="0" fontId="2" fillId="2" borderId="0" xfId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/>
    <xf numFmtId="4" fontId="3" fillId="0" borderId="0" xfId="5" applyNumberFormat="1" applyFont="1" applyFill="1" applyBorder="1" applyAlignment="1"/>
    <xf numFmtId="44" fontId="3" fillId="0" borderId="0" xfId="4" applyFont="1" applyFill="1" applyAlignment="1"/>
    <xf numFmtId="0" fontId="3" fillId="0" borderId="0" xfId="5" applyFont="1" applyFill="1" applyAlignment="1"/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right" vertical="center"/>
    </xf>
    <xf numFmtId="164" fontId="8" fillId="0" borderId="0" xfId="5" applyNumberFormat="1" applyFont="1" applyFill="1" applyBorder="1" applyAlignment="1">
      <alignment horizontal="right" vertical="top"/>
    </xf>
    <xf numFmtId="44" fontId="3" fillId="0" borderId="0" xfId="4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9" fillId="0" borderId="0" xfId="5" applyFont="1" applyBorder="1" applyAlignment="1"/>
    <xf numFmtId="4" fontId="9" fillId="0" borderId="0" xfId="5" applyNumberFormat="1" applyFont="1" applyBorder="1" applyAlignment="1"/>
    <xf numFmtId="164" fontId="10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/>
    <xf numFmtId="0" fontId="9" fillId="0" borderId="0" xfId="5" applyFont="1" applyAlignment="1"/>
    <xf numFmtId="164" fontId="8" fillId="0" borderId="0" xfId="5" applyNumberFormat="1" applyFont="1" applyBorder="1" applyAlignment="1">
      <alignment horizontal="left" vertical="top"/>
    </xf>
    <xf numFmtId="164" fontId="8" fillId="0" borderId="0" xfId="5" applyNumberFormat="1" applyFont="1" applyBorder="1" applyAlignment="1">
      <alignment horizontal="right" vertical="top"/>
    </xf>
    <xf numFmtId="164" fontId="9" fillId="0" borderId="0" xfId="5" applyNumberFormat="1" applyFont="1" applyAlignment="1">
      <alignment horizontal="right" vertical="top"/>
    </xf>
    <xf numFmtId="44" fontId="3" fillId="0" borderId="0" xfId="4" applyFont="1" applyFill="1" applyAlignment="1">
      <alignment vertical="top"/>
    </xf>
    <xf numFmtId="0" fontId="3" fillId="0" borderId="0" xfId="5" applyFont="1" applyAlignment="1">
      <alignment vertical="top"/>
    </xf>
    <xf numFmtId="0" fontId="9" fillId="0" borderId="0" xfId="5" applyFont="1" applyBorder="1" applyAlignment="1">
      <alignment vertical="top"/>
    </xf>
    <xf numFmtId="0" fontId="9" fillId="0" borderId="0" xfId="5" applyFont="1" applyBorder="1" applyAlignment="1">
      <alignment horizontal="justify" vertical="top" wrapText="1"/>
    </xf>
    <xf numFmtId="164" fontId="9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>
      <alignment vertical="top"/>
    </xf>
    <xf numFmtId="0" fontId="9" fillId="0" borderId="0" xfId="5" applyFont="1" applyAlignment="1">
      <alignment vertical="top"/>
    </xf>
    <xf numFmtId="1" fontId="9" fillId="0" borderId="0" xfId="5" applyNumberFormat="1" applyFont="1" applyBorder="1" applyAlignment="1">
      <alignment vertical="top"/>
    </xf>
    <xf numFmtId="0" fontId="9" fillId="0" borderId="0" xfId="5" applyFont="1" applyBorder="1" applyAlignment="1">
      <alignment horizontal="justify" vertical="top"/>
    </xf>
    <xf numFmtId="164" fontId="8" fillId="0" borderId="0" xfId="5" applyNumberFormat="1" applyFont="1" applyBorder="1" applyAlignment="1">
      <alignment horizontal="justify" vertical="top" wrapText="1"/>
    </xf>
    <xf numFmtId="1" fontId="9" fillId="0" borderId="0" xfId="6" applyNumberFormat="1" applyFont="1" applyBorder="1" applyAlignment="1">
      <alignment horizontal="right" vertical="top"/>
    </xf>
    <xf numFmtId="44" fontId="10" fillId="0" borderId="0" xfId="4" applyFont="1" applyFill="1" applyBorder="1" applyAlignment="1">
      <alignment vertical="top"/>
    </xf>
    <xf numFmtId="44" fontId="9" fillId="0" borderId="0" xfId="4" applyFont="1" applyFill="1" applyBorder="1" applyAlignment="1">
      <alignment vertical="top"/>
    </xf>
    <xf numFmtId="44" fontId="10" fillId="0" borderId="0" xfId="4" applyFont="1" applyFill="1" applyAlignment="1">
      <alignment vertical="top"/>
    </xf>
    <xf numFmtId="0" fontId="9" fillId="0" borderId="0" xfId="5" applyFont="1" applyFill="1" applyBorder="1" applyAlignment="1">
      <alignment vertical="top"/>
    </xf>
    <xf numFmtId="0" fontId="9" fillId="0" borderId="0" xfId="5" applyFont="1" applyFill="1" applyBorder="1" applyAlignment="1">
      <alignment horizontal="justify" vertical="top" wrapText="1"/>
    </xf>
    <xf numFmtId="164" fontId="9" fillId="0" borderId="0" xfId="5" applyNumberFormat="1" applyFont="1" applyFill="1" applyBorder="1" applyAlignment="1">
      <alignment horizontal="right" vertical="top"/>
    </xf>
    <xf numFmtId="0" fontId="9" fillId="0" borderId="0" xfId="5" applyFont="1" applyFill="1" applyAlignment="1">
      <alignment vertical="top"/>
    </xf>
    <xf numFmtId="164" fontId="10" fillId="0" borderId="0" xfId="5" applyNumberFormat="1" applyFont="1" applyAlignment="1">
      <alignment horizontal="right" vertical="top"/>
    </xf>
    <xf numFmtId="1" fontId="9" fillId="0" borderId="0" xfId="6" applyNumberFormat="1" applyFont="1" applyAlignment="1">
      <alignment horizontal="right" vertical="top"/>
    </xf>
    <xf numFmtId="1" fontId="8" fillId="0" borderId="0" xfId="6" applyNumberFormat="1" applyFont="1" applyBorder="1" applyAlignment="1">
      <alignment horizontal="right" vertical="top"/>
    </xf>
    <xf numFmtId="0" fontId="9" fillId="0" borderId="10" xfId="5" applyFont="1" applyBorder="1" applyAlignment="1">
      <alignment vertical="top"/>
    </xf>
    <xf numFmtId="164" fontId="9" fillId="0" borderId="10" xfId="5" applyNumberFormat="1" applyFont="1" applyBorder="1" applyAlignment="1">
      <alignment horizontal="right" vertical="top"/>
    </xf>
    <xf numFmtId="164" fontId="10" fillId="0" borderId="10" xfId="5" applyNumberFormat="1" applyFont="1" applyBorder="1" applyAlignment="1">
      <alignment horizontal="right" vertical="top"/>
    </xf>
    <xf numFmtId="44" fontId="3" fillId="0" borderId="0" xfId="4" applyFont="1" applyFill="1" applyBorder="1" applyAlignment="1">
      <alignment vertical="top"/>
    </xf>
    <xf numFmtId="0" fontId="3" fillId="0" borderId="0" xfId="5" applyFont="1" applyBorder="1" applyAlignment="1">
      <alignment vertical="top"/>
    </xf>
    <xf numFmtId="0" fontId="9" fillId="0" borderId="0" xfId="5" applyFont="1" applyAlignment="1">
      <alignment horizontal="justify" vertical="top"/>
    </xf>
    <xf numFmtId="164" fontId="8" fillId="0" borderId="0" xfId="5" applyNumberFormat="1" applyFont="1" applyAlignment="1">
      <alignment horizontal="left" vertical="top"/>
    </xf>
    <xf numFmtId="1" fontId="8" fillId="0" borderId="0" xfId="6" applyNumberFormat="1" applyFont="1" applyAlignment="1">
      <alignment horizontal="right" vertical="top"/>
    </xf>
    <xf numFmtId="1" fontId="9" fillId="0" borderId="0" xfId="5" applyNumberFormat="1" applyFont="1" applyAlignment="1">
      <alignment horizontal="right" vertical="top"/>
    </xf>
    <xf numFmtId="0" fontId="9" fillId="0" borderId="11" xfId="5" applyFont="1" applyBorder="1" applyAlignment="1">
      <alignment horizontal="left"/>
    </xf>
    <xf numFmtId="0" fontId="9" fillId="0" borderId="11" xfId="5" applyFont="1" applyBorder="1" applyAlignment="1"/>
    <xf numFmtId="44" fontId="9" fillId="0" borderId="0" xfId="4" applyFont="1" applyAlignment="1"/>
    <xf numFmtId="164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4" fontId="10" fillId="0" borderId="0" xfId="5" applyNumberFormat="1" applyFont="1" applyAlignment="1">
      <alignment vertical="top"/>
    </xf>
  </cellXfs>
  <cellStyles count="7">
    <cellStyle name="Moneda 2" xfId="4"/>
    <cellStyle name="Normal" xfId="0" builtinId="0"/>
    <cellStyle name="Normal 11 2" xfId="3"/>
    <cellStyle name="Normal 12 3 2" xfId="6"/>
    <cellStyle name="Normal 2 2" xfId="5"/>
    <cellStyle name="Normal 2 2 2 3" xfId="2"/>
    <cellStyle name="Normal 6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tabSelected="1" topLeftCell="D1" workbookViewId="0">
      <selection activeCell="C94" sqref="C94"/>
    </sheetView>
  </sheetViews>
  <sheetFormatPr baseColWidth="10" defaultRowHeight="15" x14ac:dyDescent="0.25"/>
  <cols>
    <col min="1" max="1" width="1.7109375" style="36" customWidth="1"/>
    <col min="2" max="2" width="49.85546875" style="36" customWidth="1"/>
    <col min="3" max="3" width="14.7109375" style="36" customWidth="1"/>
    <col min="4" max="4" width="16.28515625" style="36" customWidth="1"/>
    <col min="5" max="5" width="14.7109375" style="36" customWidth="1"/>
    <col min="6" max="6" width="14.42578125" style="36" customWidth="1"/>
    <col min="7" max="7" width="14.85546875" style="36" customWidth="1"/>
    <col min="8" max="8" width="15.5703125" style="36" customWidth="1"/>
    <col min="9" max="10" width="17.140625" style="72" customWidth="1"/>
  </cols>
  <sheetData>
    <row r="1" spans="1:15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5" s="2" customFormat="1" ht="12.75" x14ac:dyDescent="0.2">
      <c r="A2" s="3" t="s">
        <v>1</v>
      </c>
      <c r="B2" s="3"/>
      <c r="C2" s="3"/>
      <c r="D2" s="3"/>
      <c r="E2" s="3"/>
      <c r="F2" s="3"/>
      <c r="G2" s="3"/>
      <c r="H2" s="3"/>
    </row>
    <row r="3" spans="1:15" s="6" customFormat="1" ht="12.75" x14ac:dyDescent="0.2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5" s="6" customFormat="1" ht="12.75" x14ac:dyDescent="0.2">
      <c r="A4" s="7" t="s">
        <v>3</v>
      </c>
      <c r="B4" s="7"/>
      <c r="C4" s="7"/>
      <c r="D4" s="7"/>
      <c r="E4" s="7"/>
      <c r="F4" s="7"/>
      <c r="G4" s="7"/>
      <c r="H4" s="7"/>
      <c r="I4" s="5"/>
      <c r="J4" s="5"/>
      <c r="K4" s="5"/>
      <c r="L4" s="5"/>
      <c r="M4" s="5"/>
      <c r="N4" s="5"/>
      <c r="O4" s="5"/>
    </row>
    <row r="5" spans="1:15" s="6" customFormat="1" ht="12.75" x14ac:dyDescent="0.2">
      <c r="A5" s="8" t="s">
        <v>4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</row>
    <row r="6" spans="1:15" s="14" customFormat="1" ht="12.75" x14ac:dyDescent="0.2">
      <c r="A6" s="9" t="s">
        <v>5</v>
      </c>
      <c r="B6" s="10"/>
      <c r="C6" s="11" t="s">
        <v>6</v>
      </c>
      <c r="D6" s="11"/>
      <c r="E6" s="11"/>
      <c r="F6" s="11"/>
      <c r="G6" s="11"/>
      <c r="H6" s="12" t="s">
        <v>7</v>
      </c>
      <c r="I6" s="13"/>
      <c r="J6" s="13"/>
      <c r="K6" s="13"/>
      <c r="L6" s="13"/>
      <c r="M6" s="13"/>
      <c r="N6" s="13"/>
      <c r="O6" s="13"/>
    </row>
    <row r="7" spans="1:15" s="14" customFormat="1" ht="25.5" x14ac:dyDescent="0.2">
      <c r="A7" s="15"/>
      <c r="B7" s="16"/>
      <c r="C7" s="17" t="s">
        <v>8</v>
      </c>
      <c r="D7" s="17" t="s">
        <v>9</v>
      </c>
      <c r="E7" s="17" t="s">
        <v>10</v>
      </c>
      <c r="F7" s="17" t="s">
        <v>11</v>
      </c>
      <c r="G7" s="17" t="s">
        <v>12</v>
      </c>
      <c r="H7" s="18"/>
      <c r="I7" s="13"/>
      <c r="J7" s="13"/>
      <c r="K7" s="13"/>
      <c r="L7" s="13"/>
      <c r="M7" s="13"/>
      <c r="N7" s="13"/>
      <c r="O7" s="13"/>
    </row>
    <row r="8" spans="1:15" s="14" customFormat="1" ht="12.75" x14ac:dyDescent="0.2">
      <c r="A8" s="19"/>
      <c r="B8" s="20"/>
      <c r="C8" s="21">
        <v>1</v>
      </c>
      <c r="D8" s="21">
        <v>2</v>
      </c>
      <c r="E8" s="21" t="s">
        <v>13</v>
      </c>
      <c r="F8" s="21">
        <v>4</v>
      </c>
      <c r="G8" s="21">
        <v>5</v>
      </c>
      <c r="H8" s="22" t="s">
        <v>14</v>
      </c>
      <c r="I8" s="13"/>
      <c r="J8" s="13"/>
      <c r="K8" s="13"/>
      <c r="L8" s="13"/>
      <c r="M8" s="13"/>
      <c r="N8" s="13"/>
      <c r="O8" s="13"/>
    </row>
    <row r="9" spans="1:15" s="26" customFormat="1" ht="2.25" customHeight="1" x14ac:dyDescent="0.2">
      <c r="A9" s="23"/>
      <c r="B9" s="23"/>
      <c r="C9" s="24"/>
      <c r="D9" s="24"/>
      <c r="E9" s="24"/>
      <c r="F9" s="24"/>
      <c r="G9" s="24"/>
      <c r="H9" s="24"/>
      <c r="I9" s="25"/>
      <c r="J9" s="25"/>
      <c r="K9" s="25"/>
      <c r="L9" s="25"/>
      <c r="M9" s="25"/>
      <c r="N9" s="25"/>
      <c r="O9" s="25"/>
    </row>
    <row r="10" spans="1:15" s="31" customFormat="1" ht="12.75" hidden="1" x14ac:dyDescent="0.25">
      <c r="A10" s="27" t="s">
        <v>15</v>
      </c>
      <c r="B10" s="27"/>
      <c r="C10" s="28">
        <f t="shared" ref="C10:G10" si="0">SUM(C12,C21,C32,C43,C54,C65,C70,C79,C84)</f>
        <v>5501281881.6900005</v>
      </c>
      <c r="D10" s="28">
        <f t="shared" si="0"/>
        <v>13564175</v>
      </c>
      <c r="E10" s="28">
        <f t="shared" si="0"/>
        <v>5514846056.6900005</v>
      </c>
      <c r="F10" s="28">
        <f t="shared" si="0"/>
        <v>5287719250</v>
      </c>
      <c r="G10" s="28">
        <f t="shared" si="0"/>
        <v>4967608726</v>
      </c>
      <c r="H10" s="28">
        <f>SUM(E10-F10)</f>
        <v>227126806.69000053</v>
      </c>
      <c r="I10" s="29"/>
      <c r="J10" s="30"/>
      <c r="K10" s="30"/>
      <c r="L10" s="30"/>
      <c r="M10" s="30"/>
      <c r="N10" s="30"/>
      <c r="O10" s="30"/>
    </row>
    <row r="11" spans="1:15" s="36" customFormat="1" ht="6" hidden="1" customHeight="1" x14ac:dyDescent="0.2">
      <c r="A11" s="32"/>
      <c r="B11" s="32"/>
      <c r="C11" s="33"/>
      <c r="D11" s="34"/>
      <c r="E11" s="33"/>
      <c r="F11" s="33"/>
      <c r="G11" s="33"/>
      <c r="H11" s="33"/>
      <c r="I11" s="35"/>
      <c r="J11" s="35"/>
      <c r="K11" s="35"/>
      <c r="L11" s="35"/>
      <c r="M11" s="35"/>
      <c r="N11" s="35"/>
      <c r="O11" s="35"/>
    </row>
    <row r="12" spans="1:15" s="41" customFormat="1" ht="12.75" hidden="1" customHeight="1" x14ac:dyDescent="0.25">
      <c r="A12" s="37" t="s">
        <v>16</v>
      </c>
      <c r="B12" s="37"/>
      <c r="C12" s="38">
        <f t="shared" ref="C12:H12" si="1">SUM(C13:C19)</f>
        <v>736151066.46000004</v>
      </c>
      <c r="D12" s="38">
        <f t="shared" si="1"/>
        <v>-543088</v>
      </c>
      <c r="E12" s="38">
        <f t="shared" si="1"/>
        <v>735607978.46000004</v>
      </c>
      <c r="F12" s="38">
        <f t="shared" si="1"/>
        <v>717315489</v>
      </c>
      <c r="G12" s="38">
        <f t="shared" si="1"/>
        <v>640359250</v>
      </c>
      <c r="H12" s="38">
        <f t="shared" si="1"/>
        <v>18292489.460000001</v>
      </c>
      <c r="I12" s="38"/>
      <c r="J12" s="39"/>
      <c r="K12" s="40"/>
      <c r="L12" s="40"/>
      <c r="M12" s="40"/>
      <c r="N12" s="40"/>
      <c r="O12" s="40"/>
    </row>
    <row r="13" spans="1:15" s="46" customFormat="1" ht="12.75" hidden="1" customHeight="1" x14ac:dyDescent="0.25">
      <c r="A13" s="42"/>
      <c r="B13" s="43" t="s">
        <v>17</v>
      </c>
      <c r="C13" s="44">
        <v>170919708</v>
      </c>
      <c r="D13" s="44">
        <v>6645908</v>
      </c>
      <c r="E13" s="44">
        <f t="shared" ref="E13:E19" si="2">C13+D13</f>
        <v>177565616</v>
      </c>
      <c r="F13" s="44">
        <v>177565616</v>
      </c>
      <c r="G13" s="44">
        <v>177565616</v>
      </c>
      <c r="H13" s="42">
        <f>SUM(E13-F13)</f>
        <v>0</v>
      </c>
      <c r="I13" s="45"/>
      <c r="J13" s="45"/>
      <c r="K13" s="45"/>
      <c r="L13" s="45"/>
      <c r="M13" s="45"/>
      <c r="N13" s="45"/>
      <c r="O13" s="45"/>
    </row>
    <row r="14" spans="1:15" s="46" customFormat="1" ht="12.75" hidden="1" customHeight="1" x14ac:dyDescent="0.25">
      <c r="A14" s="42"/>
      <c r="B14" s="43" t="s">
        <v>18</v>
      </c>
      <c r="C14" s="44">
        <v>51522007.649999999</v>
      </c>
      <c r="D14" s="44">
        <v>-18671084</v>
      </c>
      <c r="E14" s="44">
        <f t="shared" si="2"/>
        <v>32850923.649999999</v>
      </c>
      <c r="F14" s="44">
        <v>32850924</v>
      </c>
      <c r="G14" s="44">
        <v>25506830</v>
      </c>
      <c r="H14" s="47">
        <f t="shared" ref="H14:H19" si="3">SUM(E14-F14)</f>
        <v>-0.35000000149011612</v>
      </c>
      <c r="I14" s="45"/>
      <c r="J14" s="45"/>
      <c r="K14" s="45"/>
      <c r="L14" s="45"/>
      <c r="M14" s="45"/>
      <c r="N14" s="45"/>
      <c r="O14" s="45"/>
    </row>
    <row r="15" spans="1:15" s="46" customFormat="1" ht="12.75" hidden="1" customHeight="1" x14ac:dyDescent="0.25">
      <c r="A15" s="42"/>
      <c r="B15" s="48" t="s">
        <v>19</v>
      </c>
      <c r="C15" s="44">
        <v>294290593.93000001</v>
      </c>
      <c r="D15" s="44">
        <v>22813778</v>
      </c>
      <c r="E15" s="44">
        <f t="shared" si="2"/>
        <v>317104371.93000001</v>
      </c>
      <c r="F15" s="44">
        <v>317104372</v>
      </c>
      <c r="G15" s="44">
        <v>316513948</v>
      </c>
      <c r="H15" s="47">
        <f t="shared" si="3"/>
        <v>-6.9999992847442627E-2</v>
      </c>
      <c r="I15" s="45"/>
      <c r="J15" s="45"/>
      <c r="K15" s="45"/>
      <c r="L15" s="45"/>
      <c r="M15" s="45"/>
      <c r="N15" s="45"/>
      <c r="O15" s="45"/>
    </row>
    <row r="16" spans="1:15" s="46" customFormat="1" ht="12.75" hidden="1" customHeight="1" x14ac:dyDescent="0.25">
      <c r="A16" s="42"/>
      <c r="B16" s="48" t="s">
        <v>20</v>
      </c>
      <c r="C16" s="44">
        <v>90141655.079999998</v>
      </c>
      <c r="D16" s="44">
        <v>-4488036</v>
      </c>
      <c r="E16" s="44">
        <f t="shared" si="2"/>
        <v>85653619.079999998</v>
      </c>
      <c r="F16" s="44">
        <v>85653619</v>
      </c>
      <c r="G16" s="44">
        <v>17203285</v>
      </c>
      <c r="H16" s="47">
        <f t="shared" si="3"/>
        <v>7.9999998211860657E-2</v>
      </c>
      <c r="I16" s="45"/>
      <c r="J16" s="45"/>
      <c r="K16" s="45"/>
      <c r="L16" s="45"/>
      <c r="M16" s="45"/>
      <c r="N16" s="45"/>
      <c r="O16" s="45"/>
    </row>
    <row r="17" spans="1:15" s="46" customFormat="1" ht="12.75" hidden="1" customHeight="1" x14ac:dyDescent="0.25">
      <c r="A17" s="42"/>
      <c r="B17" s="48" t="s">
        <v>21</v>
      </c>
      <c r="C17" s="44">
        <v>65281122.409999996</v>
      </c>
      <c r="D17" s="44">
        <v>6559516</v>
      </c>
      <c r="E17" s="44">
        <f t="shared" si="2"/>
        <v>71840638.409999996</v>
      </c>
      <c r="F17" s="44">
        <v>71840638</v>
      </c>
      <c r="G17" s="44">
        <v>71269251</v>
      </c>
      <c r="H17" s="47">
        <f t="shared" si="3"/>
        <v>0.40999999642372131</v>
      </c>
      <c r="I17" s="45"/>
      <c r="J17" s="45"/>
      <c r="K17" s="45"/>
      <c r="L17" s="45"/>
      <c r="M17" s="45"/>
      <c r="N17" s="45"/>
      <c r="O17" s="45"/>
    </row>
    <row r="18" spans="1:15" s="46" customFormat="1" ht="12.75" hidden="1" customHeight="1" x14ac:dyDescent="0.25">
      <c r="A18" s="42"/>
      <c r="B18" s="48" t="s">
        <v>22</v>
      </c>
      <c r="C18" s="44">
        <v>31405337.039999999</v>
      </c>
      <c r="D18" s="44">
        <v>-13112848</v>
      </c>
      <c r="E18" s="44">
        <f t="shared" si="2"/>
        <v>18292489.039999999</v>
      </c>
      <c r="F18" s="42">
        <v>0</v>
      </c>
      <c r="G18" s="42">
        <v>0</v>
      </c>
      <c r="H18" s="44">
        <f t="shared" si="3"/>
        <v>18292489.039999999</v>
      </c>
      <c r="I18" s="45"/>
      <c r="J18" s="39"/>
      <c r="K18" s="45"/>
      <c r="L18" s="45"/>
      <c r="M18" s="45"/>
      <c r="N18" s="45"/>
      <c r="O18" s="45"/>
    </row>
    <row r="19" spans="1:15" s="46" customFormat="1" ht="12.75" hidden="1" customHeight="1" x14ac:dyDescent="0.25">
      <c r="A19" s="42"/>
      <c r="B19" s="48" t="s">
        <v>23</v>
      </c>
      <c r="C19" s="44">
        <v>32590642.350000001</v>
      </c>
      <c r="D19" s="44">
        <v>-290322</v>
      </c>
      <c r="E19" s="44">
        <f t="shared" si="2"/>
        <v>32300320.350000001</v>
      </c>
      <c r="F19" s="44">
        <v>32300320</v>
      </c>
      <c r="G19" s="44">
        <v>32300320</v>
      </c>
      <c r="H19" s="47">
        <f t="shared" si="3"/>
        <v>0.35000000149011612</v>
      </c>
      <c r="I19" s="45"/>
      <c r="J19" s="45"/>
      <c r="K19" s="45"/>
      <c r="L19" s="45"/>
      <c r="M19" s="45"/>
      <c r="N19" s="45"/>
      <c r="O19" s="45"/>
    </row>
    <row r="20" spans="1:15" s="46" customFormat="1" ht="6" hidden="1" customHeight="1" x14ac:dyDescent="0.25">
      <c r="A20" s="42"/>
      <c r="B20" s="42"/>
      <c r="C20" s="44"/>
      <c r="D20" s="44"/>
      <c r="E20" s="44"/>
      <c r="F20" s="44"/>
      <c r="G20" s="44"/>
      <c r="H20" s="44"/>
      <c r="I20" s="45"/>
      <c r="J20" s="45"/>
      <c r="K20" s="45"/>
      <c r="L20" s="45"/>
      <c r="M20" s="45"/>
      <c r="N20" s="45"/>
      <c r="O20" s="45"/>
    </row>
    <row r="21" spans="1:15" s="41" customFormat="1" ht="12.75" hidden="1" customHeight="1" x14ac:dyDescent="0.25">
      <c r="A21" s="37" t="s">
        <v>24</v>
      </c>
      <c r="B21" s="37"/>
      <c r="C21" s="38">
        <f>SUM(C22:C30)</f>
        <v>328913906.89000005</v>
      </c>
      <c r="D21" s="38">
        <f t="shared" ref="D21:H21" si="4">SUM(D22:D30)</f>
        <v>84903075</v>
      </c>
      <c r="E21" s="38">
        <f t="shared" si="4"/>
        <v>413816981.89000005</v>
      </c>
      <c r="F21" s="38">
        <f t="shared" si="4"/>
        <v>402429114</v>
      </c>
      <c r="G21" s="38">
        <f t="shared" si="4"/>
        <v>270880719</v>
      </c>
      <c r="H21" s="38">
        <f t="shared" si="4"/>
        <v>11387867.89000003</v>
      </c>
      <c r="I21" s="38"/>
      <c r="J21" s="40"/>
      <c r="K21" s="40"/>
      <c r="L21" s="40"/>
      <c r="M21" s="40"/>
      <c r="N21" s="40"/>
      <c r="O21" s="40"/>
    </row>
    <row r="22" spans="1:15" s="46" customFormat="1" ht="24" hidden="1" x14ac:dyDescent="0.25">
      <c r="A22" s="42"/>
      <c r="B22" s="43" t="s">
        <v>25</v>
      </c>
      <c r="C22" s="44">
        <v>4859610.25</v>
      </c>
      <c r="D22" s="44">
        <v>456186</v>
      </c>
      <c r="E22" s="44">
        <f t="shared" ref="E22:E28" si="5">C22+D22</f>
        <v>5315796.25</v>
      </c>
      <c r="F22" s="44">
        <v>4458619</v>
      </c>
      <c r="G22" s="44">
        <v>4382238</v>
      </c>
      <c r="H22" s="44">
        <f>SUM(E22-F22)</f>
        <v>857177.25</v>
      </c>
      <c r="I22" s="45"/>
      <c r="J22" s="45"/>
      <c r="K22" s="45"/>
      <c r="L22" s="45"/>
      <c r="M22" s="45"/>
      <c r="N22" s="45"/>
      <c r="O22" s="45"/>
    </row>
    <row r="23" spans="1:15" s="46" customFormat="1" ht="12.75" hidden="1" customHeight="1" x14ac:dyDescent="0.25">
      <c r="A23" s="42"/>
      <c r="B23" s="48" t="s">
        <v>26</v>
      </c>
      <c r="C23" s="44">
        <v>12922905.199999999</v>
      </c>
      <c r="D23" s="44">
        <v>-724994</v>
      </c>
      <c r="E23" s="44">
        <f t="shared" si="5"/>
        <v>12197911.199999999</v>
      </c>
      <c r="F23" s="44">
        <v>11634606</v>
      </c>
      <c r="G23" s="44">
        <v>9337242</v>
      </c>
      <c r="H23" s="44">
        <f t="shared" ref="H23:H30" si="6">SUM(E23-F23)</f>
        <v>563305.19999999925</v>
      </c>
      <c r="I23" s="45"/>
      <c r="J23" s="45"/>
      <c r="K23" s="45"/>
      <c r="L23" s="45"/>
      <c r="M23" s="45"/>
      <c r="N23" s="45"/>
      <c r="O23" s="45"/>
    </row>
    <row r="24" spans="1:15" s="46" customFormat="1" ht="12.75" hidden="1" customHeight="1" x14ac:dyDescent="0.25">
      <c r="A24" s="42"/>
      <c r="B24" s="48" t="s">
        <v>27</v>
      </c>
      <c r="C24" s="44">
        <v>14264</v>
      </c>
      <c r="D24" s="44">
        <v>-6724</v>
      </c>
      <c r="E24" s="44">
        <f t="shared" si="5"/>
        <v>7540</v>
      </c>
      <c r="F24" s="44">
        <v>7540</v>
      </c>
      <c r="G24" s="44">
        <v>7540</v>
      </c>
      <c r="H24" s="47">
        <f>SUM(E24-F24)</f>
        <v>0</v>
      </c>
      <c r="I24" s="45"/>
      <c r="J24" s="45"/>
      <c r="K24" s="45"/>
      <c r="L24" s="45"/>
      <c r="M24" s="45"/>
      <c r="N24" s="45"/>
      <c r="O24" s="45"/>
    </row>
    <row r="25" spans="1:15" s="46" customFormat="1" ht="12.75" hidden="1" customHeight="1" x14ac:dyDescent="0.25">
      <c r="A25" s="42"/>
      <c r="B25" s="43" t="s">
        <v>28</v>
      </c>
      <c r="C25" s="44">
        <v>2338837.92</v>
      </c>
      <c r="D25" s="44">
        <v>73466</v>
      </c>
      <c r="E25" s="44">
        <f t="shared" si="5"/>
        <v>2412303.92</v>
      </c>
      <c r="F25" s="44">
        <v>1925406</v>
      </c>
      <c r="G25" s="44">
        <v>1570997</v>
      </c>
      <c r="H25" s="44">
        <f t="shared" si="6"/>
        <v>486897.91999999993</v>
      </c>
      <c r="I25" s="45"/>
      <c r="J25" s="45"/>
      <c r="K25" s="45"/>
      <c r="L25" s="45"/>
      <c r="M25" s="45"/>
      <c r="N25" s="45"/>
      <c r="O25" s="45"/>
    </row>
    <row r="26" spans="1:15" s="46" customFormat="1" ht="12.75" hidden="1" customHeight="1" x14ac:dyDescent="0.25">
      <c r="A26" s="42"/>
      <c r="B26" s="43" t="s">
        <v>29</v>
      </c>
      <c r="C26" s="44">
        <v>301530296.47000003</v>
      </c>
      <c r="D26" s="44">
        <v>86658534</v>
      </c>
      <c r="E26" s="44">
        <f t="shared" si="5"/>
        <v>388188830.47000003</v>
      </c>
      <c r="F26" s="44">
        <v>379857920</v>
      </c>
      <c r="G26" s="44">
        <v>251562569</v>
      </c>
      <c r="H26" s="44">
        <f t="shared" si="6"/>
        <v>8330910.4700000286</v>
      </c>
      <c r="I26" s="45"/>
      <c r="J26" s="45"/>
      <c r="K26" s="45"/>
      <c r="L26" s="45"/>
      <c r="M26" s="45"/>
      <c r="N26" s="45"/>
      <c r="O26" s="45"/>
    </row>
    <row r="27" spans="1:15" s="46" customFormat="1" ht="12.75" hidden="1" customHeight="1" x14ac:dyDescent="0.25">
      <c r="A27" s="42"/>
      <c r="B27" s="48" t="s">
        <v>30</v>
      </c>
      <c r="C27" s="44">
        <v>2098607.2000000002</v>
      </c>
      <c r="D27" s="44">
        <v>-384865</v>
      </c>
      <c r="E27" s="44">
        <f t="shared" si="5"/>
        <v>1713742.2000000002</v>
      </c>
      <c r="F27" s="44">
        <v>1414615</v>
      </c>
      <c r="G27" s="44">
        <v>1255075</v>
      </c>
      <c r="H27" s="44">
        <f t="shared" si="6"/>
        <v>299127.20000000019</v>
      </c>
      <c r="I27" s="45"/>
      <c r="J27" s="45"/>
      <c r="K27" s="45"/>
      <c r="L27" s="45"/>
      <c r="M27" s="45"/>
      <c r="N27" s="45"/>
      <c r="O27" s="45"/>
    </row>
    <row r="28" spans="1:15" s="46" customFormat="1" ht="24.75" hidden="1" customHeight="1" x14ac:dyDescent="0.25">
      <c r="A28" s="42"/>
      <c r="B28" s="43" t="s">
        <v>31</v>
      </c>
      <c r="C28" s="44">
        <v>3212614.48</v>
      </c>
      <c r="D28" s="44">
        <v>-1118161</v>
      </c>
      <c r="E28" s="44">
        <f t="shared" si="5"/>
        <v>2094453.48</v>
      </c>
      <c r="F28" s="44">
        <v>1775590</v>
      </c>
      <c r="G28" s="44">
        <v>1773122</v>
      </c>
      <c r="H28" s="44">
        <f t="shared" si="6"/>
        <v>318863.48</v>
      </c>
      <c r="I28" s="45"/>
      <c r="J28" s="45"/>
      <c r="K28" s="45"/>
      <c r="L28" s="45"/>
      <c r="M28" s="45"/>
      <c r="N28" s="45"/>
      <c r="O28" s="45"/>
    </row>
    <row r="29" spans="1:15" s="46" customFormat="1" ht="12.75" hidden="1" customHeight="1" x14ac:dyDescent="0.25">
      <c r="A29" s="42"/>
      <c r="B29" s="48" t="s">
        <v>32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f t="shared" si="6"/>
        <v>0</v>
      </c>
      <c r="I29" s="45"/>
      <c r="J29" s="45"/>
      <c r="K29" s="45"/>
      <c r="L29" s="45"/>
      <c r="M29" s="45"/>
      <c r="N29" s="45"/>
      <c r="O29" s="45"/>
    </row>
    <row r="30" spans="1:15" s="46" customFormat="1" ht="12.75" hidden="1" customHeight="1" x14ac:dyDescent="0.25">
      <c r="A30" s="42"/>
      <c r="B30" s="43" t="s">
        <v>33</v>
      </c>
      <c r="C30" s="44">
        <v>1936771.37</v>
      </c>
      <c r="D30" s="44">
        <v>-50367</v>
      </c>
      <c r="E30" s="44">
        <f>C30+D30</f>
        <v>1886404.37</v>
      </c>
      <c r="F30" s="44">
        <v>1354818</v>
      </c>
      <c r="G30" s="44">
        <v>991936</v>
      </c>
      <c r="H30" s="44">
        <f t="shared" si="6"/>
        <v>531586.37000000011</v>
      </c>
      <c r="I30" s="45"/>
      <c r="J30" s="45"/>
      <c r="K30" s="45"/>
      <c r="L30" s="45"/>
      <c r="M30" s="45"/>
      <c r="N30" s="45"/>
      <c r="O30" s="45"/>
    </row>
    <row r="31" spans="1:15" s="46" customFormat="1" ht="6" hidden="1" customHeight="1" x14ac:dyDescent="0.25">
      <c r="A31" s="42"/>
      <c r="B31" s="42"/>
      <c r="C31" s="44"/>
      <c r="D31" s="34"/>
      <c r="E31" s="44"/>
      <c r="F31" s="44"/>
      <c r="G31" s="44"/>
      <c r="H31" s="44"/>
      <c r="I31" s="45"/>
      <c r="J31" s="45"/>
      <c r="K31" s="45"/>
      <c r="L31" s="45"/>
      <c r="M31" s="45"/>
      <c r="N31" s="45"/>
      <c r="O31" s="45"/>
    </row>
    <row r="32" spans="1:15" s="41" customFormat="1" ht="12.75" hidden="1" customHeight="1" x14ac:dyDescent="0.25">
      <c r="A32" s="37" t="s">
        <v>34</v>
      </c>
      <c r="B32" s="37"/>
      <c r="C32" s="38">
        <f t="shared" ref="C32:H32" si="7">SUM(C33:C41)</f>
        <v>315902583.45999998</v>
      </c>
      <c r="D32" s="38">
        <f t="shared" si="7"/>
        <v>-9795387</v>
      </c>
      <c r="E32" s="38">
        <f t="shared" si="7"/>
        <v>306107196.45999998</v>
      </c>
      <c r="F32" s="38">
        <f t="shared" si="7"/>
        <v>276366669</v>
      </c>
      <c r="G32" s="38">
        <f t="shared" si="7"/>
        <v>189471714</v>
      </c>
      <c r="H32" s="38">
        <f t="shared" si="7"/>
        <v>29740527.45999999</v>
      </c>
      <c r="I32" s="38"/>
      <c r="J32" s="40"/>
      <c r="K32" s="40"/>
      <c r="L32" s="40"/>
      <c r="M32" s="40"/>
      <c r="N32" s="40"/>
      <c r="O32" s="40"/>
    </row>
    <row r="33" spans="1:15" s="46" customFormat="1" ht="12.75" hidden="1" customHeight="1" x14ac:dyDescent="0.25">
      <c r="A33" s="42"/>
      <c r="B33" s="48" t="s">
        <v>35</v>
      </c>
      <c r="C33" s="44">
        <v>22898025.48</v>
      </c>
      <c r="D33" s="44">
        <v>-2762777</v>
      </c>
      <c r="E33" s="44">
        <f t="shared" ref="E33:E41" si="8">C33+D33</f>
        <v>20135248.48</v>
      </c>
      <c r="F33" s="44">
        <v>18889056</v>
      </c>
      <c r="G33" s="44">
        <v>17113095</v>
      </c>
      <c r="H33" s="44">
        <f>SUM(E33-F33)</f>
        <v>1246192.4800000004</v>
      </c>
      <c r="I33" s="45"/>
      <c r="J33" s="45"/>
      <c r="K33" s="45"/>
      <c r="L33" s="45"/>
      <c r="M33" s="45"/>
      <c r="N33" s="45"/>
      <c r="O33" s="45"/>
    </row>
    <row r="34" spans="1:15" s="46" customFormat="1" ht="12.75" hidden="1" customHeight="1" x14ac:dyDescent="0.25">
      <c r="A34" s="42"/>
      <c r="B34" s="48" t="s">
        <v>36</v>
      </c>
      <c r="C34" s="44">
        <v>5365703.43</v>
      </c>
      <c r="D34" s="44">
        <v>5455212</v>
      </c>
      <c r="E34" s="44">
        <f t="shared" si="8"/>
        <v>10820915.43</v>
      </c>
      <c r="F34" s="44">
        <v>10546959</v>
      </c>
      <c r="G34" s="44">
        <v>2732062</v>
      </c>
      <c r="H34" s="44">
        <f t="shared" ref="H34:H41" si="9">SUM(E34-F34)</f>
        <v>273956.4299999997</v>
      </c>
      <c r="I34" s="45"/>
      <c r="J34" s="45"/>
      <c r="K34" s="45"/>
      <c r="L34" s="45"/>
      <c r="M34" s="45"/>
      <c r="N34" s="45"/>
      <c r="O34" s="45"/>
    </row>
    <row r="35" spans="1:15" s="46" customFormat="1" ht="12.75" hidden="1" customHeight="1" x14ac:dyDescent="0.25">
      <c r="A35" s="42"/>
      <c r="B35" s="43" t="s">
        <v>37</v>
      </c>
      <c r="C35" s="44">
        <v>196292565.88</v>
      </c>
      <c r="D35" s="44">
        <v>-26039696</v>
      </c>
      <c r="E35" s="44">
        <f t="shared" si="8"/>
        <v>170252869.88</v>
      </c>
      <c r="F35" s="44">
        <v>162641836</v>
      </c>
      <c r="G35" s="44">
        <v>113967059</v>
      </c>
      <c r="H35" s="44">
        <f t="shared" si="9"/>
        <v>7611033.8799999952</v>
      </c>
      <c r="I35" s="45"/>
      <c r="J35" s="39"/>
      <c r="K35" s="45"/>
      <c r="L35" s="45"/>
      <c r="M35" s="45"/>
      <c r="N35" s="45"/>
      <c r="O35" s="45"/>
    </row>
    <row r="36" spans="1:15" s="46" customFormat="1" ht="12.75" hidden="1" customHeight="1" x14ac:dyDescent="0.25">
      <c r="A36" s="42"/>
      <c r="B36" s="48" t="s">
        <v>38</v>
      </c>
      <c r="C36" s="44">
        <v>7710282.75</v>
      </c>
      <c r="D36" s="44">
        <v>-1084472</v>
      </c>
      <c r="E36" s="44">
        <f t="shared" si="8"/>
        <v>6625810.75</v>
      </c>
      <c r="F36" s="44">
        <v>5321830</v>
      </c>
      <c r="G36" s="44">
        <v>4662249</v>
      </c>
      <c r="H36" s="44">
        <f t="shared" si="9"/>
        <v>1303980.75</v>
      </c>
      <c r="I36" s="45"/>
      <c r="J36" s="45"/>
      <c r="K36" s="45"/>
      <c r="L36" s="45"/>
      <c r="M36" s="45"/>
      <c r="N36" s="45"/>
      <c r="O36" s="45"/>
    </row>
    <row r="37" spans="1:15" s="46" customFormat="1" ht="24" hidden="1" x14ac:dyDescent="0.25">
      <c r="A37" s="42"/>
      <c r="B37" s="43" t="s">
        <v>39</v>
      </c>
      <c r="C37" s="44">
        <v>52939863.579999998</v>
      </c>
      <c r="D37" s="44">
        <v>-9402449</v>
      </c>
      <c r="E37" s="44">
        <f t="shared" si="8"/>
        <v>43537414.579999998</v>
      </c>
      <c r="F37" s="44">
        <v>34006365</v>
      </c>
      <c r="G37" s="44">
        <v>18758183</v>
      </c>
      <c r="H37" s="44">
        <f t="shared" si="9"/>
        <v>9531049.5799999982</v>
      </c>
      <c r="I37" s="45"/>
      <c r="J37" s="45"/>
      <c r="K37" s="45"/>
      <c r="L37" s="45"/>
      <c r="M37" s="45"/>
      <c r="N37" s="45"/>
      <c r="O37" s="45"/>
    </row>
    <row r="38" spans="1:15" s="46" customFormat="1" ht="12.75" hidden="1" customHeight="1" x14ac:dyDescent="0.25">
      <c r="A38" s="42"/>
      <c r="B38" s="48" t="s">
        <v>40</v>
      </c>
      <c r="C38" s="44">
        <v>780168</v>
      </c>
      <c r="D38" s="44">
        <v>21932</v>
      </c>
      <c r="E38" s="44">
        <f t="shared" si="8"/>
        <v>802100</v>
      </c>
      <c r="F38" s="44">
        <v>410961</v>
      </c>
      <c r="G38" s="44">
        <v>309651</v>
      </c>
      <c r="H38" s="44">
        <f t="shared" si="9"/>
        <v>391139</v>
      </c>
      <c r="I38" s="45"/>
      <c r="J38" s="45"/>
      <c r="K38" s="45"/>
      <c r="L38" s="45"/>
      <c r="M38" s="45"/>
      <c r="N38" s="45"/>
      <c r="O38" s="45"/>
    </row>
    <row r="39" spans="1:15" s="46" customFormat="1" ht="12.75" hidden="1" customHeight="1" x14ac:dyDescent="0.25">
      <c r="A39" s="42"/>
      <c r="B39" s="48" t="s">
        <v>41</v>
      </c>
      <c r="C39" s="44">
        <v>3638219</v>
      </c>
      <c r="D39" s="44">
        <v>-678215</v>
      </c>
      <c r="E39" s="44">
        <f t="shared" si="8"/>
        <v>2960004</v>
      </c>
      <c r="F39" s="44">
        <v>1321644</v>
      </c>
      <c r="G39" s="44">
        <v>1256288</v>
      </c>
      <c r="H39" s="44">
        <f t="shared" si="9"/>
        <v>1638360</v>
      </c>
      <c r="I39" s="45"/>
      <c r="J39" s="45"/>
      <c r="K39" s="45"/>
      <c r="L39" s="45"/>
      <c r="M39" s="45"/>
      <c r="N39" s="45"/>
      <c r="O39" s="45"/>
    </row>
    <row r="40" spans="1:15" s="46" customFormat="1" ht="12.75" hidden="1" customHeight="1" x14ac:dyDescent="0.25">
      <c r="A40" s="42"/>
      <c r="B40" s="48" t="s">
        <v>42</v>
      </c>
      <c r="C40" s="44">
        <v>2727291.32</v>
      </c>
      <c r="D40" s="44">
        <v>-830342</v>
      </c>
      <c r="E40" s="44">
        <f t="shared" si="8"/>
        <v>1896949.3199999998</v>
      </c>
      <c r="F40" s="44">
        <v>228371</v>
      </c>
      <c r="G40" s="44">
        <v>224890</v>
      </c>
      <c r="H40" s="44">
        <f t="shared" si="9"/>
        <v>1668578.3199999998</v>
      </c>
      <c r="I40" s="45"/>
      <c r="J40" s="45"/>
      <c r="K40" s="45"/>
      <c r="L40" s="45"/>
      <c r="M40" s="45"/>
      <c r="N40" s="45"/>
      <c r="O40" s="45"/>
    </row>
    <row r="41" spans="1:15" s="46" customFormat="1" ht="12.75" hidden="1" customHeight="1" x14ac:dyDescent="0.25">
      <c r="A41" s="42"/>
      <c r="B41" s="48" t="s">
        <v>43</v>
      </c>
      <c r="C41" s="44">
        <v>23550464.02</v>
      </c>
      <c r="D41" s="44">
        <v>25525420</v>
      </c>
      <c r="E41" s="44">
        <f t="shared" si="8"/>
        <v>49075884.019999996</v>
      </c>
      <c r="F41" s="44">
        <v>42999647</v>
      </c>
      <c r="G41" s="44">
        <v>30448237</v>
      </c>
      <c r="H41" s="44">
        <f t="shared" si="9"/>
        <v>6076237.0199999958</v>
      </c>
      <c r="I41" s="45"/>
      <c r="J41" s="45"/>
      <c r="K41" s="45"/>
      <c r="L41" s="45"/>
      <c r="M41" s="45"/>
      <c r="N41" s="45"/>
      <c r="O41" s="45"/>
    </row>
    <row r="42" spans="1:15" s="46" customFormat="1" ht="6" hidden="1" customHeight="1" x14ac:dyDescent="0.25">
      <c r="A42" s="42"/>
      <c r="B42" s="42"/>
      <c r="C42" s="44"/>
      <c r="D42" s="34"/>
      <c r="E42" s="44"/>
      <c r="F42" s="44"/>
      <c r="G42" s="44"/>
      <c r="H42" s="44"/>
      <c r="I42" s="45"/>
      <c r="J42" s="45"/>
      <c r="K42" s="45"/>
      <c r="L42" s="45"/>
      <c r="M42" s="45"/>
      <c r="N42" s="45"/>
      <c r="O42" s="45"/>
    </row>
    <row r="43" spans="1:15" s="41" customFormat="1" ht="26.25" hidden="1" customHeight="1" x14ac:dyDescent="0.25">
      <c r="A43" s="49" t="s">
        <v>44</v>
      </c>
      <c r="B43" s="49"/>
      <c r="C43" s="38">
        <f>SUM(C44:C52)</f>
        <v>3781641837.2800002</v>
      </c>
      <c r="D43" s="38">
        <f t="shared" ref="D43:H43" si="10">SUM(D44:D52)</f>
        <v>-50879124</v>
      </c>
      <c r="E43" s="38">
        <f t="shared" si="10"/>
        <v>3730762713.2800002</v>
      </c>
      <c r="F43" s="38">
        <f t="shared" si="10"/>
        <v>3595142644</v>
      </c>
      <c r="G43" s="38">
        <f t="shared" si="10"/>
        <v>3592655904</v>
      </c>
      <c r="H43" s="38">
        <f t="shared" si="10"/>
        <v>135620069.28000006</v>
      </c>
      <c r="I43" s="38"/>
      <c r="J43" s="40"/>
      <c r="K43" s="40"/>
      <c r="L43" s="40"/>
      <c r="M43" s="40"/>
      <c r="N43" s="40"/>
      <c r="O43" s="40"/>
    </row>
    <row r="44" spans="1:15" s="46" customFormat="1" ht="12.75" hidden="1" customHeight="1" x14ac:dyDescent="0.25">
      <c r="A44" s="42"/>
      <c r="B44" s="43" t="s">
        <v>45</v>
      </c>
      <c r="C44" s="50">
        <v>0</v>
      </c>
      <c r="D44" s="50">
        <v>0</v>
      </c>
      <c r="E44" s="50">
        <f t="shared" ref="E44:G53" si="11">C44+D44</f>
        <v>0</v>
      </c>
      <c r="F44" s="50">
        <f t="shared" si="11"/>
        <v>0</v>
      </c>
      <c r="G44" s="50">
        <f t="shared" si="11"/>
        <v>0</v>
      </c>
      <c r="H44" s="50">
        <f t="shared" ref="H44:H52" si="12">SUM(E44-F44)</f>
        <v>0</v>
      </c>
      <c r="I44" s="45"/>
      <c r="J44" s="45"/>
      <c r="K44" s="45"/>
      <c r="L44" s="45"/>
      <c r="M44" s="45"/>
      <c r="N44" s="45"/>
      <c r="O44" s="45"/>
    </row>
    <row r="45" spans="1:15" s="46" customFormat="1" ht="12.75" hidden="1" customHeight="1" x14ac:dyDescent="0.25">
      <c r="A45" s="42"/>
      <c r="B45" s="43" t="s">
        <v>46</v>
      </c>
      <c r="C45" s="50">
        <v>0</v>
      </c>
      <c r="D45" s="50">
        <v>0</v>
      </c>
      <c r="E45" s="50">
        <f t="shared" si="11"/>
        <v>0</v>
      </c>
      <c r="F45" s="50">
        <f t="shared" si="11"/>
        <v>0</v>
      </c>
      <c r="G45" s="50">
        <f t="shared" si="11"/>
        <v>0</v>
      </c>
      <c r="H45" s="50">
        <f t="shared" si="12"/>
        <v>0</v>
      </c>
      <c r="I45" s="51"/>
      <c r="J45" s="52"/>
      <c r="K45" s="52"/>
      <c r="L45" s="51"/>
      <c r="M45" s="51"/>
      <c r="N45" s="51"/>
      <c r="O45" s="45"/>
    </row>
    <row r="46" spans="1:15" s="46" customFormat="1" ht="12.75" hidden="1" customHeight="1" x14ac:dyDescent="0.25">
      <c r="A46" s="42"/>
      <c r="B46" s="43" t="s">
        <v>47</v>
      </c>
      <c r="C46" s="44">
        <v>32809209.09</v>
      </c>
      <c r="D46" s="44">
        <v>481101</v>
      </c>
      <c r="E46" s="44">
        <f t="shared" si="11"/>
        <v>33290310.09</v>
      </c>
      <c r="F46" s="44">
        <v>32231654</v>
      </c>
      <c r="G46" s="44">
        <v>32231654</v>
      </c>
      <c r="H46" s="44">
        <f t="shared" si="12"/>
        <v>1058656.0899999999</v>
      </c>
      <c r="I46" s="52"/>
      <c r="J46" s="45"/>
      <c r="K46" s="45"/>
      <c r="L46" s="52"/>
      <c r="M46" s="52"/>
      <c r="N46" s="52"/>
      <c r="O46" s="45"/>
    </row>
    <row r="47" spans="1:15" s="46" customFormat="1" ht="12.75" hidden="1" customHeight="1" x14ac:dyDescent="0.25">
      <c r="A47" s="42"/>
      <c r="B47" s="43" t="s">
        <v>48</v>
      </c>
      <c r="C47" s="44">
        <v>10462210</v>
      </c>
      <c r="D47" s="44">
        <v>-2129778</v>
      </c>
      <c r="E47" s="44">
        <f t="shared" si="11"/>
        <v>8332432</v>
      </c>
      <c r="F47" s="44">
        <v>7909601</v>
      </c>
      <c r="G47" s="44">
        <v>5422861</v>
      </c>
      <c r="H47" s="44">
        <f t="shared" si="12"/>
        <v>422831</v>
      </c>
      <c r="I47" s="45"/>
      <c r="J47" s="45"/>
      <c r="K47" s="53"/>
      <c r="L47" s="45"/>
      <c r="M47" s="45"/>
      <c r="N47" s="45"/>
      <c r="O47" s="45"/>
    </row>
    <row r="48" spans="1:15" s="57" customFormat="1" ht="12.75" hidden="1" customHeight="1" x14ac:dyDescent="0.25">
      <c r="A48" s="54"/>
      <c r="B48" s="55" t="s">
        <v>49</v>
      </c>
      <c r="C48" s="44">
        <v>3738370418.1900001</v>
      </c>
      <c r="D48" s="56">
        <v>-49230447</v>
      </c>
      <c r="E48" s="44">
        <f t="shared" si="11"/>
        <v>3689139971.1900001</v>
      </c>
      <c r="F48" s="44">
        <v>3555001389</v>
      </c>
      <c r="G48" s="44">
        <v>3555001389</v>
      </c>
      <c r="H48" s="56">
        <f t="shared" si="12"/>
        <v>134138582.19000006</v>
      </c>
      <c r="J48" s="45"/>
      <c r="K48" s="45"/>
      <c r="L48" s="45"/>
      <c r="M48" s="45"/>
      <c r="N48" s="45"/>
      <c r="O48" s="45"/>
    </row>
    <row r="49" spans="1:15" s="46" customFormat="1" ht="12.75" hidden="1" customHeight="1" x14ac:dyDescent="0.25">
      <c r="A49" s="42"/>
      <c r="B49" s="43" t="s">
        <v>50</v>
      </c>
      <c r="C49" s="50">
        <v>0</v>
      </c>
      <c r="D49" s="50">
        <v>0</v>
      </c>
      <c r="E49" s="50">
        <f t="shared" si="11"/>
        <v>0</v>
      </c>
      <c r="F49" s="50">
        <f t="shared" si="11"/>
        <v>0</v>
      </c>
      <c r="G49" s="50">
        <f t="shared" si="11"/>
        <v>0</v>
      </c>
      <c r="H49" s="50">
        <f t="shared" si="12"/>
        <v>0</v>
      </c>
      <c r="I49" s="45"/>
      <c r="J49" s="45"/>
      <c r="K49" s="45"/>
      <c r="L49" s="45"/>
      <c r="M49" s="45"/>
      <c r="N49" s="45"/>
      <c r="O49" s="45"/>
    </row>
    <row r="50" spans="1:15" s="46" customFormat="1" ht="12.75" hidden="1" customHeight="1" x14ac:dyDescent="0.25">
      <c r="A50" s="42"/>
      <c r="B50" s="43" t="s">
        <v>51</v>
      </c>
      <c r="C50" s="50">
        <v>0</v>
      </c>
      <c r="D50" s="50">
        <v>0</v>
      </c>
      <c r="E50" s="50">
        <f t="shared" si="11"/>
        <v>0</v>
      </c>
      <c r="F50" s="50">
        <f t="shared" si="11"/>
        <v>0</v>
      </c>
      <c r="G50" s="50">
        <f t="shared" si="11"/>
        <v>0</v>
      </c>
      <c r="H50" s="50">
        <f t="shared" si="12"/>
        <v>0</v>
      </c>
      <c r="I50" s="45"/>
      <c r="J50" s="45"/>
      <c r="K50" s="45"/>
      <c r="L50" s="45"/>
      <c r="M50" s="45"/>
      <c r="N50" s="45"/>
      <c r="O50" s="45"/>
    </row>
    <row r="51" spans="1:15" s="46" customFormat="1" ht="12.75" hidden="1" customHeight="1" x14ac:dyDescent="0.25">
      <c r="A51" s="42"/>
      <c r="B51" s="43" t="s">
        <v>52</v>
      </c>
      <c r="C51" s="50">
        <v>0</v>
      </c>
      <c r="D51" s="50">
        <v>0</v>
      </c>
      <c r="E51" s="50">
        <f t="shared" si="11"/>
        <v>0</v>
      </c>
      <c r="F51" s="50">
        <f t="shared" si="11"/>
        <v>0</v>
      </c>
      <c r="G51" s="50">
        <f t="shared" si="11"/>
        <v>0</v>
      </c>
      <c r="H51" s="50">
        <f t="shared" si="12"/>
        <v>0</v>
      </c>
      <c r="I51" s="45"/>
      <c r="J51" s="58"/>
      <c r="K51" s="58"/>
      <c r="L51" s="45"/>
      <c r="M51" s="45"/>
      <c r="N51" s="45"/>
      <c r="O51" s="45"/>
    </row>
    <row r="52" spans="1:15" s="46" customFormat="1" ht="12.75" hidden="1" customHeight="1" x14ac:dyDescent="0.25">
      <c r="A52" s="42"/>
      <c r="B52" s="43" t="s">
        <v>53</v>
      </c>
      <c r="C52" s="50">
        <v>0</v>
      </c>
      <c r="D52" s="50">
        <v>0</v>
      </c>
      <c r="E52" s="50">
        <f t="shared" si="11"/>
        <v>0</v>
      </c>
      <c r="F52" s="50">
        <f t="shared" si="11"/>
        <v>0</v>
      </c>
      <c r="G52" s="50">
        <f t="shared" si="11"/>
        <v>0</v>
      </c>
      <c r="H52" s="50">
        <f t="shared" si="12"/>
        <v>0</v>
      </c>
      <c r="I52" s="45"/>
      <c r="J52" s="45"/>
      <c r="K52" s="45"/>
      <c r="L52" s="45"/>
      <c r="M52" s="45"/>
      <c r="N52" s="45"/>
      <c r="O52" s="45"/>
    </row>
    <row r="53" spans="1:15" s="46" customFormat="1" ht="6" hidden="1" customHeight="1" x14ac:dyDescent="0.25">
      <c r="A53" s="42"/>
      <c r="B53" s="42"/>
      <c r="C53" s="44"/>
      <c r="D53" s="34"/>
      <c r="E53" s="44">
        <f t="shared" si="11"/>
        <v>0</v>
      </c>
      <c r="F53" s="44">
        <f t="shared" si="11"/>
        <v>0</v>
      </c>
      <c r="G53" s="44">
        <f t="shared" si="11"/>
        <v>0</v>
      </c>
      <c r="H53" s="44"/>
      <c r="I53" s="45"/>
      <c r="J53" s="45"/>
      <c r="K53" s="45"/>
      <c r="L53" s="45"/>
      <c r="M53" s="45"/>
      <c r="N53" s="45"/>
      <c r="O53" s="45"/>
    </row>
    <row r="54" spans="1:15" s="41" customFormat="1" ht="12.75" hidden="1" customHeight="1" x14ac:dyDescent="0.25">
      <c r="A54" s="37" t="s">
        <v>54</v>
      </c>
      <c r="B54" s="37"/>
      <c r="C54" s="38">
        <f>SUM(C55:C63)</f>
        <v>22622487.600000001</v>
      </c>
      <c r="D54" s="38">
        <f t="shared" ref="D54:H54" si="13">SUM(D55:D63)</f>
        <v>-10121301</v>
      </c>
      <c r="E54" s="38">
        <f t="shared" si="13"/>
        <v>12501186.6</v>
      </c>
      <c r="F54" s="38">
        <f t="shared" si="13"/>
        <v>9997334</v>
      </c>
      <c r="G54" s="38">
        <f t="shared" si="13"/>
        <v>4280139</v>
      </c>
      <c r="H54" s="38">
        <f t="shared" si="13"/>
        <v>2503852.5999999996</v>
      </c>
      <c r="I54" s="38"/>
      <c r="J54" s="39"/>
      <c r="K54" s="40"/>
      <c r="L54" s="40"/>
      <c r="M54" s="40"/>
      <c r="N54" s="40"/>
      <c r="O54" s="40"/>
    </row>
    <row r="55" spans="1:15" s="46" customFormat="1" ht="12.75" hidden="1" customHeight="1" x14ac:dyDescent="0.25">
      <c r="A55" s="42"/>
      <c r="B55" s="48" t="s">
        <v>55</v>
      </c>
      <c r="C55" s="44">
        <v>2818548.75</v>
      </c>
      <c r="D55" s="50">
        <v>0</v>
      </c>
      <c r="E55" s="44">
        <f t="shared" ref="E55:E57" si="14">C55+D55</f>
        <v>2818548.75</v>
      </c>
      <c r="F55" s="44">
        <v>2059267</v>
      </c>
      <c r="G55" s="44">
        <v>65883</v>
      </c>
      <c r="H55" s="44">
        <f t="shared" ref="H55:H63" si="15">SUM(E55-F55)</f>
        <v>759281.75</v>
      </c>
      <c r="I55" s="45"/>
      <c r="J55" s="45"/>
      <c r="K55" s="45"/>
      <c r="L55" s="45"/>
      <c r="M55" s="45"/>
      <c r="N55" s="45"/>
      <c r="O55" s="45"/>
    </row>
    <row r="56" spans="1:15" s="46" customFormat="1" ht="12.75" hidden="1" customHeight="1" x14ac:dyDescent="0.25">
      <c r="A56" s="42"/>
      <c r="B56" s="48" t="s">
        <v>56</v>
      </c>
      <c r="C56" s="44">
        <v>67508</v>
      </c>
      <c r="D56" s="44">
        <v>160081</v>
      </c>
      <c r="E56" s="44">
        <f t="shared" si="14"/>
        <v>227589</v>
      </c>
      <c r="F56" s="44">
        <v>175000</v>
      </c>
      <c r="G56" s="50">
        <v>0</v>
      </c>
      <c r="H56" s="44">
        <f t="shared" si="15"/>
        <v>52589</v>
      </c>
      <c r="I56" s="45"/>
      <c r="J56" s="45"/>
      <c r="K56" s="45"/>
      <c r="L56" s="45"/>
      <c r="M56" s="45"/>
      <c r="N56" s="45"/>
      <c r="O56" s="45"/>
    </row>
    <row r="57" spans="1:15" s="46" customFormat="1" ht="12.75" hidden="1" customHeight="1" x14ac:dyDescent="0.25">
      <c r="A57" s="42"/>
      <c r="B57" s="48" t="s">
        <v>57</v>
      </c>
      <c r="C57" s="44">
        <v>17417337.52</v>
      </c>
      <c r="D57" s="44">
        <v>-10281382</v>
      </c>
      <c r="E57" s="44">
        <f t="shared" si="14"/>
        <v>7135955.5199999996</v>
      </c>
      <c r="F57" s="44">
        <v>7132361</v>
      </c>
      <c r="G57" s="44">
        <v>4207421</v>
      </c>
      <c r="H57" s="44">
        <f t="shared" si="15"/>
        <v>3594.519999999553</v>
      </c>
      <c r="I57" s="45"/>
      <c r="J57" s="45"/>
      <c r="K57" s="45"/>
      <c r="L57" s="45"/>
      <c r="M57" s="45"/>
      <c r="N57" s="45"/>
      <c r="O57" s="45"/>
    </row>
    <row r="58" spans="1:15" s="46" customFormat="1" ht="12.75" hidden="1" customHeight="1" x14ac:dyDescent="0.25">
      <c r="A58" s="42"/>
      <c r="B58" s="48" t="s">
        <v>58</v>
      </c>
      <c r="C58" s="50">
        <v>0</v>
      </c>
      <c r="D58" s="50">
        <v>0</v>
      </c>
      <c r="E58" s="50">
        <f t="shared" ref="E58:E62" si="16">SUM(C58+D58)</f>
        <v>0</v>
      </c>
      <c r="F58" s="50">
        <v>0</v>
      </c>
      <c r="G58" s="50">
        <v>0</v>
      </c>
      <c r="H58" s="50">
        <f t="shared" si="15"/>
        <v>0</v>
      </c>
      <c r="I58" s="45"/>
      <c r="J58" s="45"/>
      <c r="K58" s="45"/>
      <c r="L58" s="45"/>
      <c r="M58" s="45"/>
      <c r="N58" s="45"/>
      <c r="O58" s="45"/>
    </row>
    <row r="59" spans="1:15" s="46" customFormat="1" ht="12.75" hidden="1" customHeight="1" x14ac:dyDescent="0.25">
      <c r="A59" s="42"/>
      <c r="B59" s="48" t="s">
        <v>59</v>
      </c>
      <c r="C59" s="50">
        <v>0</v>
      </c>
      <c r="D59" s="50">
        <v>0</v>
      </c>
      <c r="E59" s="50">
        <f t="shared" si="16"/>
        <v>0</v>
      </c>
      <c r="F59" s="50">
        <v>0</v>
      </c>
      <c r="G59" s="50">
        <v>0</v>
      </c>
      <c r="H59" s="50">
        <f t="shared" si="15"/>
        <v>0</v>
      </c>
      <c r="I59" s="45"/>
      <c r="J59" s="45"/>
      <c r="K59" s="45"/>
      <c r="L59" s="45"/>
      <c r="M59" s="45"/>
      <c r="N59" s="45"/>
      <c r="O59" s="45"/>
    </row>
    <row r="60" spans="1:15" s="46" customFormat="1" ht="12.75" hidden="1" customHeight="1" x14ac:dyDescent="0.25">
      <c r="A60" s="42"/>
      <c r="B60" s="48" t="s">
        <v>60</v>
      </c>
      <c r="C60" s="44">
        <v>1777825.73</v>
      </c>
      <c r="D60" s="44">
        <v>387138</v>
      </c>
      <c r="E60" s="44">
        <f>C60+D60</f>
        <v>2164963.73</v>
      </c>
      <c r="F60" s="44">
        <v>480834</v>
      </c>
      <c r="G60" s="44">
        <v>6835</v>
      </c>
      <c r="H60" s="44">
        <f t="shared" si="15"/>
        <v>1684129.73</v>
      </c>
      <c r="I60" s="45"/>
      <c r="J60" s="59"/>
      <c r="K60" s="45"/>
      <c r="L60" s="45"/>
      <c r="M60" s="45"/>
      <c r="N60" s="45"/>
      <c r="O60" s="45"/>
    </row>
    <row r="61" spans="1:15" s="46" customFormat="1" ht="12.75" hidden="1" customHeight="1" x14ac:dyDescent="0.25">
      <c r="A61" s="42"/>
      <c r="B61" s="48" t="s">
        <v>61</v>
      </c>
      <c r="C61" s="50">
        <v>0</v>
      </c>
      <c r="D61" s="50">
        <v>0</v>
      </c>
      <c r="E61" s="50">
        <f t="shared" si="16"/>
        <v>0</v>
      </c>
      <c r="F61" s="50">
        <v>0</v>
      </c>
      <c r="G61" s="50">
        <v>0</v>
      </c>
      <c r="H61" s="50">
        <f t="shared" si="15"/>
        <v>0</v>
      </c>
      <c r="I61" s="45"/>
      <c r="K61" s="45"/>
      <c r="L61" s="45"/>
      <c r="M61" s="45"/>
      <c r="N61" s="45"/>
      <c r="O61" s="45"/>
    </row>
    <row r="62" spans="1:15" s="46" customFormat="1" ht="12.75" hidden="1" customHeight="1" x14ac:dyDescent="0.25">
      <c r="A62" s="42"/>
      <c r="B62" s="48" t="s">
        <v>62</v>
      </c>
      <c r="C62" s="50">
        <v>0</v>
      </c>
      <c r="D62" s="50">
        <v>0</v>
      </c>
      <c r="E62" s="50">
        <f t="shared" si="16"/>
        <v>0</v>
      </c>
      <c r="F62" s="50">
        <v>0</v>
      </c>
      <c r="G62" s="50">
        <v>0</v>
      </c>
      <c r="H62" s="50">
        <f t="shared" si="15"/>
        <v>0</v>
      </c>
      <c r="K62" s="45"/>
      <c r="L62" s="52"/>
      <c r="M62" s="52"/>
      <c r="N62" s="52"/>
      <c r="O62" s="52"/>
    </row>
    <row r="63" spans="1:15" s="46" customFormat="1" ht="12.75" hidden="1" customHeight="1" x14ac:dyDescent="0.25">
      <c r="A63" s="42"/>
      <c r="B63" s="48" t="s">
        <v>63</v>
      </c>
      <c r="C63" s="44">
        <v>541267.6</v>
      </c>
      <c r="D63" s="44">
        <v>-387138</v>
      </c>
      <c r="E63" s="44">
        <f>C63+D63</f>
        <v>154129.59999999998</v>
      </c>
      <c r="F63" s="44">
        <v>149872</v>
      </c>
      <c r="G63" s="50">
        <v>0</v>
      </c>
      <c r="H63" s="44">
        <f t="shared" si="15"/>
        <v>4257.5999999999767</v>
      </c>
      <c r="I63" s="45"/>
      <c r="J63" s="45"/>
      <c r="K63" s="45"/>
      <c r="L63" s="52"/>
      <c r="M63" s="52"/>
      <c r="N63" s="52"/>
      <c r="O63" s="52"/>
    </row>
    <row r="64" spans="1:15" s="46" customFormat="1" ht="6" hidden="1" customHeight="1" x14ac:dyDescent="0.25">
      <c r="A64" s="42"/>
      <c r="B64" s="42"/>
      <c r="C64" s="44"/>
      <c r="D64" s="34">
        <f>SUM(D65:D67)</f>
        <v>0</v>
      </c>
      <c r="E64" s="44"/>
      <c r="F64" s="44">
        <v>0</v>
      </c>
      <c r="G64" s="44">
        <v>0</v>
      </c>
      <c r="H64" s="44"/>
      <c r="I64" s="45"/>
      <c r="J64" s="45"/>
      <c r="K64" s="45"/>
      <c r="L64" s="45"/>
      <c r="M64" s="45"/>
      <c r="N64" s="45"/>
      <c r="O64" s="45"/>
    </row>
    <row r="65" spans="1:15" s="41" customFormat="1" ht="12.75" hidden="1" customHeight="1" x14ac:dyDescent="0.25">
      <c r="A65" s="37" t="s">
        <v>64</v>
      </c>
      <c r="B65" s="37"/>
      <c r="C65" s="60">
        <f>SUM(C66:C68)</f>
        <v>0</v>
      </c>
      <c r="D65" s="60">
        <f>SUM(D66:D68)</f>
        <v>0</v>
      </c>
      <c r="E65" s="60">
        <f>SUM(C65+D64)</f>
        <v>0</v>
      </c>
      <c r="F65" s="60">
        <v>0</v>
      </c>
      <c r="G65" s="60">
        <v>0</v>
      </c>
      <c r="H65" s="60">
        <f t="shared" ref="H65:H68" si="17">SUM(E65-F65)</f>
        <v>0</v>
      </c>
      <c r="I65" s="40"/>
      <c r="J65" s="40"/>
      <c r="K65" s="40"/>
      <c r="L65" s="40"/>
      <c r="M65" s="40"/>
      <c r="N65" s="40"/>
      <c r="O65" s="40"/>
    </row>
    <row r="66" spans="1:15" s="46" customFormat="1" ht="12.75" hidden="1" customHeight="1" x14ac:dyDescent="0.25">
      <c r="A66" s="42"/>
      <c r="B66" s="48" t="s">
        <v>65</v>
      </c>
      <c r="C66" s="50">
        <v>0</v>
      </c>
      <c r="D66" s="50">
        <v>0</v>
      </c>
      <c r="E66" s="50">
        <f t="shared" ref="E66:E68" si="18">SUM(C66+D66)</f>
        <v>0</v>
      </c>
      <c r="F66" s="50">
        <v>0</v>
      </c>
      <c r="G66" s="50">
        <v>0</v>
      </c>
      <c r="H66" s="50">
        <f t="shared" si="17"/>
        <v>0</v>
      </c>
      <c r="I66" s="45"/>
      <c r="J66" s="45"/>
      <c r="K66" s="45"/>
      <c r="L66" s="45"/>
      <c r="M66" s="45"/>
      <c r="N66" s="45"/>
      <c r="O66" s="45"/>
    </row>
    <row r="67" spans="1:15" s="46" customFormat="1" ht="12.75" hidden="1" customHeight="1" x14ac:dyDescent="0.25">
      <c r="A67" s="42"/>
      <c r="B67" s="48" t="s">
        <v>66</v>
      </c>
      <c r="C67" s="50">
        <v>0</v>
      </c>
      <c r="D67" s="50">
        <v>0</v>
      </c>
      <c r="E67" s="50">
        <f t="shared" si="18"/>
        <v>0</v>
      </c>
      <c r="F67" s="50">
        <v>0</v>
      </c>
      <c r="G67" s="50">
        <v>0</v>
      </c>
      <c r="H67" s="50">
        <f t="shared" si="17"/>
        <v>0</v>
      </c>
      <c r="I67" s="45"/>
      <c r="J67" s="45"/>
      <c r="K67" s="45"/>
      <c r="L67" s="45"/>
      <c r="M67" s="45"/>
      <c r="N67" s="45"/>
      <c r="O67" s="45"/>
    </row>
    <row r="68" spans="1:15" s="42" customFormat="1" ht="12.75" hidden="1" customHeight="1" x14ac:dyDescent="0.25">
      <c r="B68" s="48" t="s">
        <v>67</v>
      </c>
      <c r="C68" s="50">
        <v>0</v>
      </c>
      <c r="D68" s="50">
        <v>0</v>
      </c>
      <c r="E68" s="50">
        <f t="shared" si="18"/>
        <v>0</v>
      </c>
      <c r="F68" s="50">
        <v>0</v>
      </c>
      <c r="G68" s="50">
        <v>0</v>
      </c>
      <c r="H68" s="50">
        <f t="shared" si="17"/>
        <v>0</v>
      </c>
      <c r="I68" s="52"/>
      <c r="J68" s="52"/>
      <c r="K68" s="52"/>
      <c r="L68" s="52"/>
      <c r="M68" s="52"/>
      <c r="N68" s="52"/>
      <c r="O68" s="52"/>
    </row>
    <row r="69" spans="1:15" s="42" customFormat="1" ht="6" hidden="1" customHeight="1" x14ac:dyDescent="0.25">
      <c r="A69" s="61"/>
      <c r="B69" s="61"/>
      <c r="C69" s="62"/>
      <c r="D69" s="63"/>
      <c r="E69" s="62"/>
      <c r="F69" s="62"/>
      <c r="G69" s="62"/>
      <c r="H69" s="62"/>
      <c r="I69" s="52"/>
      <c r="J69" s="52"/>
      <c r="K69" s="52"/>
      <c r="L69" s="52"/>
      <c r="M69" s="52"/>
      <c r="N69" s="52"/>
      <c r="O69" s="52"/>
    </row>
    <row r="70" spans="1:15" s="65" customFormat="1" ht="12.75" customHeight="1" x14ac:dyDescent="0.25">
      <c r="A70" s="37" t="s">
        <v>68</v>
      </c>
      <c r="B70" s="37"/>
      <c r="C70" s="38">
        <f>SUM(C71:C77)</f>
        <v>316050000</v>
      </c>
      <c r="D70" s="60">
        <f t="shared" ref="D70:H70" si="19">SUM(D71:D77)</f>
        <v>0</v>
      </c>
      <c r="E70" s="38">
        <f t="shared" si="19"/>
        <v>316050000</v>
      </c>
      <c r="F70" s="38">
        <f t="shared" si="19"/>
        <v>286468000</v>
      </c>
      <c r="G70" s="38">
        <f t="shared" si="19"/>
        <v>269961000</v>
      </c>
      <c r="H70" s="38">
        <f t="shared" si="19"/>
        <v>29582000</v>
      </c>
      <c r="I70" s="64"/>
      <c r="J70" s="64"/>
      <c r="K70" s="64"/>
      <c r="L70" s="64"/>
      <c r="M70" s="64"/>
      <c r="N70" s="64"/>
      <c r="O70" s="64"/>
    </row>
    <row r="71" spans="1:15" s="46" customFormat="1" ht="12.75" customHeight="1" x14ac:dyDescent="0.25">
      <c r="B71" s="66" t="s">
        <v>69</v>
      </c>
      <c r="C71" s="59">
        <v>0</v>
      </c>
      <c r="D71" s="59">
        <v>0</v>
      </c>
      <c r="E71" s="50">
        <f t="shared" ref="E71:E77" si="20">SUM(C71+D71)</f>
        <v>0</v>
      </c>
      <c r="F71" s="59">
        <v>0</v>
      </c>
      <c r="G71" s="59">
        <v>0</v>
      </c>
      <c r="H71" s="59">
        <f t="shared" ref="H71:H74" si="21">SUM(E71-F71)</f>
        <v>0</v>
      </c>
      <c r="I71" s="45"/>
      <c r="J71" s="45"/>
      <c r="K71" s="45"/>
      <c r="L71" s="45"/>
      <c r="M71" s="45"/>
      <c r="N71" s="45"/>
      <c r="O71" s="45"/>
    </row>
    <row r="72" spans="1:15" s="46" customFormat="1" ht="12.75" customHeight="1" x14ac:dyDescent="0.25">
      <c r="B72" s="66" t="s">
        <v>70</v>
      </c>
      <c r="C72" s="59">
        <v>0</v>
      </c>
      <c r="D72" s="59">
        <v>0</v>
      </c>
      <c r="E72" s="50">
        <f t="shared" si="20"/>
        <v>0</v>
      </c>
      <c r="F72" s="59">
        <v>0</v>
      </c>
      <c r="G72" s="59">
        <v>0</v>
      </c>
      <c r="H72" s="59">
        <f t="shared" si="21"/>
        <v>0</v>
      </c>
      <c r="I72" s="45"/>
      <c r="J72" s="45"/>
      <c r="L72" s="45"/>
      <c r="M72" s="45"/>
      <c r="N72" s="45"/>
      <c r="O72" s="45"/>
    </row>
    <row r="73" spans="1:15" s="46" customFormat="1" ht="12.75" customHeight="1" x14ac:dyDescent="0.25">
      <c r="B73" s="66" t="s">
        <v>71</v>
      </c>
      <c r="C73" s="59">
        <v>0</v>
      </c>
      <c r="D73" s="59">
        <v>0</v>
      </c>
      <c r="E73" s="50">
        <f t="shared" si="20"/>
        <v>0</v>
      </c>
      <c r="F73" s="59">
        <v>0</v>
      </c>
      <c r="G73" s="59">
        <v>0</v>
      </c>
      <c r="H73" s="59">
        <f t="shared" si="21"/>
        <v>0</v>
      </c>
      <c r="L73" s="45"/>
      <c r="M73" s="45"/>
      <c r="N73" s="45"/>
      <c r="O73" s="45"/>
    </row>
    <row r="74" spans="1:15" s="46" customFormat="1" ht="12.75" customHeight="1" x14ac:dyDescent="0.25">
      <c r="B74" s="66" t="s">
        <v>72</v>
      </c>
      <c r="C74" s="44">
        <v>315550000</v>
      </c>
      <c r="D74" s="59">
        <v>0</v>
      </c>
      <c r="E74" s="44">
        <f t="shared" si="20"/>
        <v>315550000</v>
      </c>
      <c r="F74" s="39">
        <v>286468000</v>
      </c>
      <c r="G74" s="39">
        <v>269961000</v>
      </c>
      <c r="H74" s="39">
        <f t="shared" si="21"/>
        <v>29082000</v>
      </c>
      <c r="L74" s="45"/>
      <c r="M74" s="45"/>
      <c r="N74" s="45"/>
      <c r="O74" s="45"/>
    </row>
    <row r="75" spans="1:15" s="46" customFormat="1" ht="12.75" customHeight="1" x14ac:dyDescent="0.25">
      <c r="B75" s="66" t="s">
        <v>73</v>
      </c>
      <c r="C75" s="59">
        <v>0</v>
      </c>
      <c r="D75" s="59">
        <v>0</v>
      </c>
      <c r="E75" s="50">
        <f t="shared" si="20"/>
        <v>0</v>
      </c>
      <c r="F75" s="59">
        <v>0</v>
      </c>
      <c r="G75" s="59">
        <v>0</v>
      </c>
      <c r="H75" s="59">
        <v>0</v>
      </c>
      <c r="L75" s="45"/>
      <c r="M75" s="45"/>
      <c r="N75" s="45"/>
      <c r="O75" s="45"/>
    </row>
    <row r="76" spans="1:15" s="46" customFormat="1" ht="12.75" customHeight="1" x14ac:dyDescent="0.25">
      <c r="B76" s="66" t="s">
        <v>74</v>
      </c>
      <c r="C76" s="59">
        <v>0</v>
      </c>
      <c r="D76" s="59">
        <v>0</v>
      </c>
      <c r="E76" s="50">
        <f t="shared" si="20"/>
        <v>0</v>
      </c>
      <c r="F76" s="59">
        <v>0</v>
      </c>
      <c r="G76" s="59">
        <v>0</v>
      </c>
      <c r="H76" s="59">
        <v>0</v>
      </c>
      <c r="L76" s="45"/>
      <c r="M76" s="45"/>
      <c r="N76" s="45"/>
      <c r="O76" s="45"/>
    </row>
    <row r="77" spans="1:15" s="46" customFormat="1" ht="12.75" customHeight="1" x14ac:dyDescent="0.25">
      <c r="B77" s="66" t="s">
        <v>75</v>
      </c>
      <c r="C77" s="44">
        <v>500000</v>
      </c>
      <c r="D77" s="59">
        <v>0</v>
      </c>
      <c r="E77" s="44">
        <f t="shared" si="20"/>
        <v>500000</v>
      </c>
      <c r="F77" s="59">
        <v>0</v>
      </c>
      <c r="G77" s="59">
        <v>0</v>
      </c>
      <c r="H77" s="39">
        <f t="shared" ref="H77:H82" si="22">SUM(E77-F77)</f>
        <v>500000</v>
      </c>
      <c r="L77" s="45"/>
      <c r="M77" s="45"/>
      <c r="N77" s="45"/>
      <c r="O77" s="45"/>
    </row>
    <row r="78" spans="1:15" s="46" customFormat="1" ht="6" customHeight="1" x14ac:dyDescent="0.25">
      <c r="C78" s="44"/>
      <c r="D78" s="58"/>
      <c r="E78" s="39"/>
      <c r="F78" s="39"/>
      <c r="G78" s="39"/>
      <c r="H78" s="39"/>
      <c r="I78" s="45"/>
      <c r="J78" s="45"/>
      <c r="K78" s="45"/>
      <c r="L78" s="45"/>
      <c r="M78" s="45"/>
      <c r="N78" s="45"/>
      <c r="O78" s="45"/>
    </row>
    <row r="79" spans="1:15" s="41" customFormat="1" ht="12.75" customHeight="1" x14ac:dyDescent="0.25">
      <c r="A79" s="67" t="s">
        <v>76</v>
      </c>
      <c r="B79" s="67"/>
      <c r="C79" s="68">
        <f t="shared" ref="C79:G79" si="23">SUM(C80:C82)</f>
        <v>0</v>
      </c>
      <c r="D79" s="68">
        <v>0</v>
      </c>
      <c r="E79" s="68">
        <f t="shared" ref="E79:E83" si="24">SUM(C79+D78)</f>
        <v>0</v>
      </c>
      <c r="F79" s="68">
        <f t="shared" si="23"/>
        <v>0</v>
      </c>
      <c r="G79" s="68">
        <f t="shared" si="23"/>
        <v>0</v>
      </c>
      <c r="H79" s="68">
        <f t="shared" si="22"/>
        <v>0</v>
      </c>
      <c r="I79" s="40"/>
      <c r="J79" s="40"/>
      <c r="K79" s="40"/>
      <c r="L79" s="40"/>
      <c r="M79" s="40"/>
      <c r="N79" s="40"/>
      <c r="O79" s="40"/>
    </row>
    <row r="80" spans="1:15" s="46" customFormat="1" ht="12.75" customHeight="1" x14ac:dyDescent="0.25">
      <c r="B80" s="66" t="s">
        <v>77</v>
      </c>
      <c r="C80" s="59">
        <v>0</v>
      </c>
      <c r="D80" s="59">
        <v>0</v>
      </c>
      <c r="E80" s="59">
        <f>SUM(C80+D80)</f>
        <v>0</v>
      </c>
      <c r="F80" s="59">
        <v>0</v>
      </c>
      <c r="G80" s="59">
        <v>0</v>
      </c>
      <c r="H80" s="59">
        <f t="shared" si="22"/>
        <v>0</v>
      </c>
      <c r="L80" s="45"/>
      <c r="M80" s="45"/>
      <c r="N80" s="45"/>
      <c r="O80" s="45"/>
    </row>
    <row r="81" spans="1:15" s="46" customFormat="1" ht="12.75" customHeight="1" x14ac:dyDescent="0.25">
      <c r="B81" s="66" t="s">
        <v>78</v>
      </c>
      <c r="C81" s="59">
        <v>0</v>
      </c>
      <c r="D81" s="59">
        <v>0</v>
      </c>
      <c r="E81" s="59">
        <f>SUM(C81+D81)</f>
        <v>0</v>
      </c>
      <c r="F81" s="59">
        <v>0</v>
      </c>
      <c r="G81" s="59">
        <v>0</v>
      </c>
      <c r="H81" s="59">
        <f t="shared" si="22"/>
        <v>0</v>
      </c>
      <c r="I81" s="45"/>
      <c r="J81" s="45"/>
      <c r="K81" s="45"/>
      <c r="L81" s="45"/>
      <c r="M81" s="45"/>
      <c r="N81" s="45"/>
      <c r="O81" s="45"/>
    </row>
    <row r="82" spans="1:15" s="46" customFormat="1" ht="12.75" customHeight="1" x14ac:dyDescent="0.25">
      <c r="B82" s="66" t="s">
        <v>79</v>
      </c>
      <c r="C82" s="59">
        <v>0</v>
      </c>
      <c r="D82" s="59">
        <v>0</v>
      </c>
      <c r="E82" s="59">
        <f>SUM(C82+D82)</f>
        <v>0</v>
      </c>
      <c r="F82" s="59">
        <v>0</v>
      </c>
      <c r="G82" s="59">
        <v>0</v>
      </c>
      <c r="H82" s="59">
        <f t="shared" si="22"/>
        <v>0</v>
      </c>
      <c r="I82" s="45"/>
      <c r="J82" s="45"/>
      <c r="K82" s="45"/>
      <c r="L82" s="45"/>
      <c r="M82" s="45"/>
      <c r="N82" s="45"/>
      <c r="O82" s="45"/>
    </row>
    <row r="83" spans="1:15" s="46" customFormat="1" ht="6" customHeight="1" x14ac:dyDescent="0.25">
      <c r="C83" s="39"/>
      <c r="D83" s="58"/>
      <c r="E83" s="39">
        <f t="shared" si="24"/>
        <v>0</v>
      </c>
      <c r="F83" s="39"/>
      <c r="G83" s="39"/>
      <c r="H83" s="39"/>
      <c r="I83" s="45"/>
      <c r="J83" s="45"/>
      <c r="K83" s="45"/>
      <c r="L83" s="45"/>
      <c r="M83" s="45"/>
      <c r="N83" s="45"/>
      <c r="O83" s="45"/>
    </row>
    <row r="84" spans="1:15" s="41" customFormat="1" ht="12.75" customHeight="1" x14ac:dyDescent="0.25">
      <c r="A84" s="67" t="s">
        <v>80</v>
      </c>
      <c r="B84" s="67"/>
      <c r="C84" s="68">
        <f t="shared" ref="C84:H84" si="25">SUM(C85:C91)</f>
        <v>0</v>
      </c>
      <c r="D84" s="68">
        <f t="shared" si="25"/>
        <v>0</v>
      </c>
      <c r="E84" s="68">
        <f t="shared" si="25"/>
        <v>0</v>
      </c>
      <c r="F84" s="68">
        <f t="shared" si="25"/>
        <v>0</v>
      </c>
      <c r="G84" s="68">
        <f t="shared" si="25"/>
        <v>0</v>
      </c>
      <c r="H84" s="68">
        <f t="shared" si="25"/>
        <v>0</v>
      </c>
      <c r="I84" s="40"/>
      <c r="J84" s="40"/>
      <c r="K84" s="40"/>
      <c r="L84" s="40"/>
      <c r="M84" s="40"/>
      <c r="N84" s="40"/>
      <c r="O84" s="40"/>
    </row>
    <row r="85" spans="1:15" s="46" customFormat="1" ht="12.75" customHeight="1" x14ac:dyDescent="0.25">
      <c r="B85" s="66" t="s">
        <v>81</v>
      </c>
      <c r="C85" s="59">
        <v>0</v>
      </c>
      <c r="D85" s="59">
        <v>0</v>
      </c>
      <c r="E85" s="59">
        <f t="shared" ref="E85:E91" si="26">SUM(C85+D85)</f>
        <v>0</v>
      </c>
      <c r="F85" s="59">
        <v>0</v>
      </c>
      <c r="G85" s="59">
        <v>0</v>
      </c>
      <c r="H85" s="59">
        <f t="shared" ref="H85:H91" si="27">SUM(E85-F85)</f>
        <v>0</v>
      </c>
      <c r="I85" s="45"/>
      <c r="J85" s="45"/>
      <c r="K85" s="45"/>
      <c r="L85" s="45"/>
      <c r="M85" s="45"/>
      <c r="N85" s="45"/>
      <c r="O85" s="45"/>
    </row>
    <row r="86" spans="1:15" s="46" customFormat="1" ht="12.75" customHeight="1" x14ac:dyDescent="0.25">
      <c r="B86" s="66" t="s">
        <v>82</v>
      </c>
      <c r="C86" s="59">
        <v>0</v>
      </c>
      <c r="D86" s="59">
        <v>0</v>
      </c>
      <c r="E86" s="59">
        <f t="shared" si="26"/>
        <v>0</v>
      </c>
      <c r="F86" s="59">
        <v>0</v>
      </c>
      <c r="G86" s="59">
        <v>0</v>
      </c>
      <c r="H86" s="59">
        <f t="shared" si="27"/>
        <v>0</v>
      </c>
      <c r="I86" s="45"/>
      <c r="J86" s="45"/>
      <c r="K86" s="45"/>
      <c r="L86" s="45"/>
      <c r="M86" s="45"/>
      <c r="N86" s="45"/>
      <c r="O86" s="45"/>
    </row>
    <row r="87" spans="1:15" s="46" customFormat="1" ht="12.75" customHeight="1" x14ac:dyDescent="0.25">
      <c r="B87" s="66" t="s">
        <v>83</v>
      </c>
      <c r="C87" s="59">
        <v>0</v>
      </c>
      <c r="D87" s="59">
        <v>0</v>
      </c>
      <c r="E87" s="59">
        <f t="shared" si="26"/>
        <v>0</v>
      </c>
      <c r="F87" s="59">
        <v>0</v>
      </c>
      <c r="G87" s="59">
        <v>0</v>
      </c>
      <c r="H87" s="59">
        <f t="shared" si="27"/>
        <v>0</v>
      </c>
      <c r="I87" s="45"/>
      <c r="J87" s="45"/>
      <c r="K87" s="45"/>
      <c r="L87" s="45"/>
      <c r="M87" s="45"/>
      <c r="N87" s="45"/>
      <c r="O87" s="45"/>
    </row>
    <row r="88" spans="1:15" s="46" customFormat="1" ht="12.75" customHeight="1" x14ac:dyDescent="0.25">
      <c r="B88" s="66" t="s">
        <v>84</v>
      </c>
      <c r="C88" s="59">
        <v>0</v>
      </c>
      <c r="D88" s="59">
        <v>0</v>
      </c>
      <c r="E88" s="59">
        <f t="shared" si="26"/>
        <v>0</v>
      </c>
      <c r="F88" s="59">
        <v>0</v>
      </c>
      <c r="G88" s="59">
        <v>0</v>
      </c>
      <c r="H88" s="59">
        <f t="shared" si="27"/>
        <v>0</v>
      </c>
      <c r="I88" s="45"/>
      <c r="J88" s="45"/>
      <c r="K88" s="45"/>
      <c r="L88" s="45"/>
      <c r="M88" s="45"/>
      <c r="N88" s="45"/>
      <c r="O88" s="45"/>
    </row>
    <row r="89" spans="1:15" s="46" customFormat="1" ht="12.75" customHeight="1" x14ac:dyDescent="0.25">
      <c r="B89" s="66" t="s">
        <v>85</v>
      </c>
      <c r="C89" s="59">
        <v>0</v>
      </c>
      <c r="D89" s="59">
        <v>0</v>
      </c>
      <c r="E89" s="59">
        <f t="shared" si="26"/>
        <v>0</v>
      </c>
      <c r="F89" s="59">
        <v>0</v>
      </c>
      <c r="G89" s="59">
        <v>0</v>
      </c>
      <c r="H89" s="59">
        <f t="shared" si="27"/>
        <v>0</v>
      </c>
      <c r="I89" s="45"/>
      <c r="J89" s="45"/>
      <c r="K89" s="45"/>
      <c r="L89" s="45"/>
      <c r="M89" s="45"/>
      <c r="N89" s="45"/>
      <c r="O89" s="45"/>
    </row>
    <row r="90" spans="1:15" s="46" customFormat="1" ht="12.75" customHeight="1" x14ac:dyDescent="0.25">
      <c r="B90" s="66" t="s">
        <v>86</v>
      </c>
      <c r="C90" s="59">
        <v>0</v>
      </c>
      <c r="D90" s="59">
        <v>0</v>
      </c>
      <c r="E90" s="59">
        <f t="shared" si="26"/>
        <v>0</v>
      </c>
      <c r="F90" s="59">
        <v>0</v>
      </c>
      <c r="G90" s="59">
        <v>0</v>
      </c>
      <c r="H90" s="59">
        <f t="shared" si="27"/>
        <v>0</v>
      </c>
      <c r="I90" s="45"/>
      <c r="J90" s="45"/>
      <c r="K90" s="45"/>
      <c r="L90" s="45"/>
      <c r="M90" s="45"/>
      <c r="N90" s="45"/>
      <c r="O90" s="45"/>
    </row>
    <row r="91" spans="1:15" s="46" customFormat="1" ht="12.75" customHeight="1" x14ac:dyDescent="0.25">
      <c r="A91" s="61"/>
      <c r="B91" s="66" t="s">
        <v>87</v>
      </c>
      <c r="C91" s="69">
        <v>0</v>
      </c>
      <c r="D91" s="61">
        <v>0</v>
      </c>
      <c r="E91" s="59">
        <f t="shared" si="26"/>
        <v>0</v>
      </c>
      <c r="F91" s="59">
        <v>0</v>
      </c>
      <c r="G91" s="59">
        <v>0</v>
      </c>
      <c r="H91" s="59">
        <f t="shared" si="27"/>
        <v>0</v>
      </c>
      <c r="I91" s="45"/>
      <c r="J91" s="45"/>
      <c r="K91" s="45"/>
      <c r="L91" s="45"/>
      <c r="M91" s="45"/>
      <c r="N91" s="45"/>
      <c r="O91" s="45"/>
    </row>
    <row r="92" spans="1:15" s="36" customFormat="1" ht="12" x14ac:dyDescent="0.2">
      <c r="A92" s="70" t="s">
        <v>88</v>
      </c>
      <c r="B92" s="70"/>
      <c r="C92" s="71"/>
      <c r="E92" s="71"/>
      <c r="F92" s="71"/>
      <c r="G92" s="71"/>
      <c r="H92" s="71"/>
      <c r="I92" s="35"/>
      <c r="J92" s="35"/>
      <c r="K92" s="35"/>
      <c r="L92" s="35"/>
      <c r="M92" s="35"/>
      <c r="N92" s="35"/>
      <c r="O92" s="35"/>
    </row>
    <row r="93" spans="1:15" s="36" customFormat="1" ht="12" x14ac:dyDescent="0.2">
      <c r="I93" s="72"/>
      <c r="J93" s="72"/>
      <c r="K93" s="72"/>
      <c r="L93" s="72"/>
      <c r="M93" s="72"/>
      <c r="N93" s="72"/>
      <c r="O93" s="72"/>
    </row>
    <row r="105" spans="1:8" x14ac:dyDescent="0.25">
      <c r="A105" s="46"/>
      <c r="B105" s="46"/>
      <c r="C105" s="73"/>
      <c r="D105" s="46"/>
      <c r="E105" s="73"/>
      <c r="F105" s="73"/>
      <c r="G105" s="73"/>
      <c r="H105" s="73"/>
    </row>
    <row r="106" spans="1:8" x14ac:dyDescent="0.25">
      <c r="A106" s="46"/>
      <c r="B106" s="74"/>
      <c r="C106" s="75"/>
      <c r="D106" s="75"/>
      <c r="E106" s="75"/>
      <c r="F106" s="75"/>
      <c r="G106" s="75"/>
      <c r="H106" s="46"/>
    </row>
  </sheetData>
  <mergeCells count="19">
    <mergeCell ref="A65:B65"/>
    <mergeCell ref="A70:B70"/>
    <mergeCell ref="A79:B79"/>
    <mergeCell ref="A84:B84"/>
    <mergeCell ref="A92:B92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2022-04-12T19:53:08Z</dcterms:created>
  <dcterms:modified xsi:type="dcterms:W3CDTF">2022-04-12T19:53:09Z</dcterms:modified>
</cp:coreProperties>
</file>