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coyoli\Desktop\TRANSPARENCIA 3ER. TRIMESTRE\2. SOCIAL\"/>
    </mc:Choice>
  </mc:AlternateContent>
  <bookViews>
    <workbookView xWindow="-120" yWindow="-120" windowWidth="19440" windowHeight="13140" tabRatio="773"/>
  </bookViews>
  <sheets>
    <sheet name="Indicadores de Resultados" sheetId="15" r:id="rId1"/>
  </sheets>
  <definedNames>
    <definedName name="__xlnm.Print_Titles" localSheetId="0">'Indicadores de Resultados'!$A$1:$EC$6</definedName>
    <definedName name="Excel_BuiltIn_Print_Titles" localSheetId="0">'Indicadores de Resultados'!$A$1:$EC$6</definedName>
    <definedName name="_xlnm.Print_Titles" localSheetId="0">'Indicadores de Resultados'!$1:$6</definedName>
  </definedNames>
  <calcPr calcId="152511"/>
</workbook>
</file>

<file path=xl/calcChain.xml><?xml version="1.0" encoding="utf-8"?>
<calcChain xmlns="http://schemas.openxmlformats.org/spreadsheetml/2006/main">
  <c r="G89" i="15" l="1"/>
  <c r="G88" i="15"/>
  <c r="G87" i="15"/>
  <c r="O86" i="15"/>
  <c r="G85" i="15"/>
  <c r="G84" i="15"/>
  <c r="G83" i="15"/>
  <c r="G82" i="15"/>
  <c r="G81" i="15"/>
  <c r="O80" i="15"/>
  <c r="G79" i="15"/>
  <c r="G78" i="15"/>
  <c r="O77" i="15"/>
  <c r="G76" i="15"/>
  <c r="G75" i="15"/>
  <c r="O74" i="15"/>
  <c r="G73" i="15"/>
  <c r="O72" i="15"/>
  <c r="G66" i="15"/>
  <c r="G65" i="15"/>
  <c r="G64" i="15"/>
  <c r="G63" i="15"/>
  <c r="O62" i="15"/>
  <c r="G61" i="15"/>
  <c r="O60" i="15"/>
  <c r="G59" i="15"/>
  <c r="G58" i="15"/>
  <c r="O57" i="15"/>
  <c r="J53" i="15"/>
  <c r="I53" i="15"/>
  <c r="H53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O34" i="15"/>
  <c r="J30" i="15"/>
  <c r="I30" i="15"/>
  <c r="H30" i="15"/>
  <c r="G28" i="15"/>
  <c r="G27" i="15"/>
  <c r="G26" i="15"/>
  <c r="G25" i="15"/>
  <c r="O24" i="15"/>
  <c r="G23" i="15"/>
  <c r="G22" i="15"/>
  <c r="O21" i="15"/>
  <c r="J17" i="15"/>
  <c r="I17" i="15"/>
  <c r="H17" i="15"/>
  <c r="G14" i="15" l="1"/>
  <c r="G13" i="15"/>
  <c r="I8" i="15" l="1"/>
  <c r="J8" i="15"/>
  <c r="H8" i="15"/>
  <c r="O12" i="15"/>
</calcChain>
</file>

<file path=xl/sharedStrings.xml><?xml version="1.0" encoding="utf-8"?>
<sst xmlns="http://schemas.openxmlformats.org/spreadsheetml/2006/main" count="156" uniqueCount="100">
  <si>
    <t>METAS</t>
  </si>
  <si>
    <t>BENEFICIARIOS</t>
  </si>
  <si>
    <t>PROYECTOS /  METAS (CONCEPTOS)</t>
  </si>
  <si>
    <t>PROGRAM.
ANUAL</t>
  </si>
  <si>
    <t>MUNICIPIO</t>
  </si>
  <si>
    <t>LOCALIDAD</t>
  </si>
  <si>
    <t>PERSONA</t>
  </si>
  <si>
    <t>PROYECTOS INSTITUCIONALES:</t>
  </si>
  <si>
    <t>Cobertura Estatal</t>
  </si>
  <si>
    <t>UNIDAD DE
MEDIDA</t>
  </si>
  <si>
    <t>PRESUPUESTO
APROBADO
( PESOS )</t>
  </si>
  <si>
    <t>PRESUPUESTO
MODIFICADO
( PESOS )</t>
  </si>
  <si>
    <t>PRESUPUESTO
DEVENGADO 
( PESOS )</t>
  </si>
  <si>
    <t>HOMBRE</t>
  </si>
  <si>
    <t>SALUD</t>
  </si>
  <si>
    <t>Sesiones de junta directiva realizadas</t>
  </si>
  <si>
    <t>Reuniones de revisión del sistema de gestión de calidad por la dirección</t>
  </si>
  <si>
    <t>Servicios de mantenimiento al parque vehicular</t>
  </si>
  <si>
    <t>Servicios de mantenimiento a inmuebles</t>
  </si>
  <si>
    <t>Servicios de mantenimiento a equipos médicos</t>
  </si>
  <si>
    <t>Servicios de soporte y asistencia técnica</t>
  </si>
  <si>
    <t>Dictámenes de pensiones atendidas</t>
  </si>
  <si>
    <t>Adquisición de equipo administrativo</t>
  </si>
  <si>
    <t>Adquisición de equipos informáticos</t>
  </si>
  <si>
    <t>Sesión</t>
  </si>
  <si>
    <t>Reunión</t>
  </si>
  <si>
    <t>Servicio</t>
  </si>
  <si>
    <t>Solicitud</t>
  </si>
  <si>
    <t>Informe</t>
  </si>
  <si>
    <t>Dictamen</t>
  </si>
  <si>
    <t>Equipo</t>
  </si>
  <si>
    <t>RECTORÍA DEL SISTEMA DE SALUD</t>
  </si>
  <si>
    <t>Eventos realizados</t>
  </si>
  <si>
    <t>Evento</t>
  </si>
  <si>
    <t>Servicios de validación de contratos y convenios realizados</t>
  </si>
  <si>
    <t>Documento</t>
  </si>
  <si>
    <t>Estados financieros emitidos</t>
  </si>
  <si>
    <t>Solicitudes de reembolso de gastos médicos procedentes</t>
  </si>
  <si>
    <t>Servicio de mantenimiento a sistemas informáticos atendidos</t>
  </si>
  <si>
    <t>PRESTACIÓN DE SERVICIOS DE SALUD A LA PERSONA</t>
  </si>
  <si>
    <t>SERVICIOS MÉDICOS GENERALES Y DE ESPECIALIDAD</t>
  </si>
  <si>
    <t>Consulta</t>
  </si>
  <si>
    <t>Gestiones en los diferentes hospitales de la ciudad de México</t>
  </si>
  <si>
    <t>Gestión</t>
  </si>
  <si>
    <t>Préstamos hipotecarios</t>
  </si>
  <si>
    <t>Préstamo</t>
  </si>
  <si>
    <t>Consultas de gerontología integral otorgadas</t>
  </si>
  <si>
    <t>PROTECCIÓN SOCIAL</t>
  </si>
  <si>
    <t>OTROS DE SEGURIDAD SOCIAL Y ASISTENCIA SOCIAL</t>
  </si>
  <si>
    <t>Trámite</t>
  </si>
  <si>
    <t>Solicitudes de pensiones nuevas autorizadas</t>
  </si>
  <si>
    <t>Trámite de pagos especiales procedentes</t>
  </si>
  <si>
    <t>ADMINISTRACIÓN DEL FIDEICOMISO DE PENSIONES</t>
  </si>
  <si>
    <t>Pagos especiales y de pensiones realizados</t>
  </si>
  <si>
    <t>Pago</t>
  </si>
  <si>
    <t>VIVIENDA Y SERVICIOS A LA COMUNIDAD</t>
  </si>
  <si>
    <t xml:space="preserve">VIVIENDA  </t>
  </si>
  <si>
    <t>ATENCIÓN MÉDICA PREVENTIVA</t>
  </si>
  <si>
    <t>Promoción de la salud</t>
  </si>
  <si>
    <t>Prevención y control de enfermedades</t>
  </si>
  <si>
    <t>Acción</t>
  </si>
  <si>
    <t>GASTOS DE ADMINISTRACIÓN</t>
  </si>
  <si>
    <t>PAGO DE PENSIONES</t>
  </si>
  <si>
    <t>PAGO DE PENSIONES (SECTOR POLICIAL)</t>
  </si>
  <si>
    <t>Trámite de pago de pensiones del sector policial</t>
  </si>
  <si>
    <t>GESTIÓN DE PENSIONES Y PAGOS ESPECIALES</t>
  </si>
  <si>
    <t xml:space="preserve">Trámites de pagos por bono de continuidad </t>
  </si>
  <si>
    <t xml:space="preserve">PRESTACIONES DEPORTIVAS Y CULTURALES </t>
  </si>
  <si>
    <t>Horas clase en cursos ordinarios impartidas</t>
  </si>
  <si>
    <t>Horas clase en cursos de verano impartidas</t>
  </si>
  <si>
    <t>Hora</t>
  </si>
  <si>
    <t>GESTIÓN Y OTORGAMIENTO DE PRESTACIONES ECONÓMICAS</t>
  </si>
  <si>
    <t>Solicitudes atendidas en préstamos a corto plazo e hipotecarios</t>
  </si>
  <si>
    <t>PRÉSTAMOS A CORTO PLAZO</t>
  </si>
  <si>
    <t xml:space="preserve">Préstamos a corto plazo </t>
  </si>
  <si>
    <t>PRESTACIONES SOCIALES AL ADULTO MAYOR</t>
  </si>
  <si>
    <t xml:space="preserve">Sesiones de rehabilitación otorgadas </t>
  </si>
  <si>
    <t xml:space="preserve">Horas clases de atención social otorgadas </t>
  </si>
  <si>
    <t>PRÉSTAMOS HIPOTECARIOS</t>
  </si>
  <si>
    <t xml:space="preserve">Trámites de pagos de pensiones </t>
  </si>
  <si>
    <t>Credenciales emitidas a los afiliados</t>
  </si>
  <si>
    <t>Trámites otorgados a los afiliados en Tapachula</t>
  </si>
  <si>
    <t>Equipo médico adquirido</t>
  </si>
  <si>
    <t>Consultas de medicina general otorgadas</t>
  </si>
  <si>
    <t>Consultas de medicina especializada otorgadas</t>
  </si>
  <si>
    <t>Préstamos a corto plazo especiales otorgados con perspectiva de género</t>
  </si>
  <si>
    <t>INDICADORES DE RESULTADOS</t>
  </si>
  <si>
    <t>Préstamos hipotecarios otorgados con recursos del fondo de préstamos</t>
  </si>
  <si>
    <t>Programa operativo anual y presupuesto de ingresos y egresos del instituto autorizado</t>
  </si>
  <si>
    <t>Informes financieros y de gestión del instituto integrados</t>
  </si>
  <si>
    <t>Pago por devolución de cuota del fondo de préstamos procedentes</t>
  </si>
  <si>
    <t>Préstamos a corto plazo otorgados con recursos del  fondo de préstamos</t>
  </si>
  <si>
    <t>Préstamos a corto plazo emergentes otorgados con recursos del  fondo de préstamos</t>
  </si>
  <si>
    <t>Préstamos a corto plazo especiales otorgados con recursos del  fondo de préstamos</t>
  </si>
  <si>
    <t>SUBFUNCIÓN / TIPO DE PROYECTO</t>
  </si>
  <si>
    <t>MODIF.
ANUAL</t>
  </si>
  <si>
    <t>ALCANZ. AL
PERIODO</t>
  </si>
  <si>
    <t>% CUMPLIM./
MODIF.</t>
  </si>
  <si>
    <t>MUJER</t>
  </si>
  <si>
    <r>
      <t>Organismo Público: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Instituto de Seguridad Social de los Trabajadores del Estado de Chiapas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</si>
</sst>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;&quot; (&quot;#,##0.00\);&quot; -&quot;#\ ;@\ "/>
    <numFmt numFmtId="165" formatCode="#\ ###\ ###\ ###.00\ ;\(#\ ###\ ###\ ##0.00&quot; )&quot;"/>
    <numFmt numFmtId="166" formatCode="#\ ###\ ###\ ###\ ;\(#\ ###\ ###\ ##0&quot; )&quot;"/>
    <numFmt numFmtId="167" formatCode="#\ ###\ ###\ ##0.00\ ;\(#\ ###\ ###\ ##0.00\)"/>
  </numFmts>
  <fonts count="17" x14ac:knownFonts="1"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FAFAF"/>
        <bgColor indexed="47"/>
      </patternFill>
    </fill>
    <fill>
      <patternFill patternType="solid">
        <fgColor rgb="FFD9D9D9"/>
        <bgColor indexed="47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/>
      </top>
      <bottom/>
      <diagonal/>
    </border>
  </borders>
  <cellStyleXfs count="7">
    <xf numFmtId="0" fontId="0" fillId="0" borderId="0"/>
    <xf numFmtId="0" fontId="11" fillId="0" borderId="0"/>
    <xf numFmtId="164" fontId="11" fillId="0" borderId="0"/>
    <xf numFmtId="164" fontId="11" fillId="0" borderId="0"/>
    <xf numFmtId="0" fontId="1" fillId="0" borderId="0"/>
    <xf numFmtId="0" fontId="11" fillId="0" borderId="0"/>
    <xf numFmtId="0" fontId="11" fillId="0" borderId="0"/>
  </cellStyleXfs>
  <cellXfs count="156">
    <xf numFmtId="0" fontId="0" fillId="0" borderId="0" xfId="0"/>
    <xf numFmtId="0" fontId="11" fillId="0" borderId="0" xfId="1" applyProtection="1">
      <protection locked="0"/>
    </xf>
    <xf numFmtId="0" fontId="3" fillId="0" borderId="0" xfId="1" applyFont="1" applyAlignment="1" applyProtection="1">
      <alignment horizontal="center" vertical="center"/>
      <protection locked="0"/>
    </xf>
    <xf numFmtId="165" fontId="11" fillId="0" borderId="0" xfId="1" applyNumberFormat="1" applyProtection="1">
      <protection locked="0"/>
    </xf>
    <xf numFmtId="0" fontId="0" fillId="0" borderId="0" xfId="1" applyFont="1" applyAlignment="1" applyProtection="1">
      <alignment horizontal="right"/>
      <protection locked="0"/>
    </xf>
    <xf numFmtId="0" fontId="11" fillId="0" borderId="0" xfId="1" applyAlignment="1" applyProtection="1">
      <alignment horizontal="right"/>
      <protection locked="0"/>
    </xf>
    <xf numFmtId="0" fontId="11" fillId="0" borderId="0" xfId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0" fillId="0" borderId="0" xfId="1" applyFont="1" applyAlignment="1" applyProtection="1">
      <alignment horizontal="center" vertical="center"/>
      <protection locked="0"/>
    </xf>
    <xf numFmtId="165" fontId="11" fillId="0" borderId="0" xfId="1" applyNumberFormat="1" applyAlignment="1" applyProtection="1">
      <alignment horizontal="center"/>
      <protection locked="0"/>
    </xf>
    <xf numFmtId="165" fontId="5" fillId="0" borderId="0" xfId="1" applyNumberFormat="1" applyFont="1" applyProtection="1">
      <protection locked="0"/>
    </xf>
    <xf numFmtId="0" fontId="6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right"/>
      <protection locked="0"/>
    </xf>
    <xf numFmtId="4" fontId="2" fillId="0" borderId="0" xfId="1" applyNumberFormat="1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4" fontId="8" fillId="0" borderId="0" xfId="1" applyNumberFormat="1" applyFont="1" applyAlignment="1" applyProtection="1">
      <alignment horizontal="center"/>
      <protection locked="0"/>
    </xf>
    <xf numFmtId="4" fontId="4" fillId="0" borderId="0" xfId="1" applyNumberFormat="1" applyFont="1" applyProtection="1">
      <protection locked="0"/>
    </xf>
    <xf numFmtId="0" fontId="0" fillId="0" borderId="0" xfId="1" applyFont="1" applyAlignment="1" applyProtection="1">
      <alignment vertical="top"/>
      <protection locked="0"/>
    </xf>
    <xf numFmtId="165" fontId="0" fillId="0" borderId="0" xfId="1" applyNumberFormat="1" applyFont="1" applyAlignment="1" applyProtection="1">
      <alignment vertical="top"/>
      <protection locked="0"/>
    </xf>
    <xf numFmtId="0" fontId="0" fillId="0" borderId="0" xfId="1" applyFont="1" applyAlignment="1" applyProtection="1">
      <alignment horizontal="right" vertical="top"/>
      <protection locked="0"/>
    </xf>
    <xf numFmtId="0" fontId="0" fillId="0" borderId="0" xfId="1" applyFont="1" applyAlignment="1" applyProtection="1">
      <alignment horizontal="center" vertical="top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top"/>
      <protection locked="0"/>
    </xf>
    <xf numFmtId="166" fontId="0" fillId="0" borderId="0" xfId="1" applyNumberFormat="1" applyFont="1" applyAlignment="1" applyProtection="1">
      <alignment horizontal="right" vertical="top"/>
      <protection locked="0"/>
    </xf>
    <xf numFmtId="166" fontId="0" fillId="0" borderId="0" xfId="1" applyNumberFormat="1" applyFont="1" applyAlignment="1">
      <alignment horizontal="center" vertical="top"/>
    </xf>
    <xf numFmtId="0" fontId="4" fillId="0" borderId="0" xfId="1" applyFont="1" applyAlignment="1">
      <alignment vertical="top"/>
    </xf>
    <xf numFmtId="165" fontId="3" fillId="0" borderId="0" xfId="1" applyNumberFormat="1" applyFont="1" applyAlignment="1" applyProtection="1">
      <alignment horizontal="center" vertical="top"/>
      <protection locked="0"/>
    </xf>
    <xf numFmtId="165" fontId="0" fillId="0" borderId="0" xfId="2" applyNumberFormat="1" applyFont="1" applyAlignment="1" applyProtection="1">
      <alignment horizontal="center" vertical="top"/>
      <protection locked="0"/>
    </xf>
    <xf numFmtId="0" fontId="11" fillId="0" borderId="0" xfId="1" applyAlignment="1" applyProtection="1">
      <alignment vertical="top"/>
      <protection locked="0"/>
    </xf>
    <xf numFmtId="0" fontId="13" fillId="0" borderId="0" xfId="1" applyFont="1" applyBorder="1" applyProtection="1">
      <protection locked="0"/>
    </xf>
    <xf numFmtId="0" fontId="11" fillId="0" borderId="0" xfId="1" applyBorder="1" applyAlignment="1" applyProtection="1">
      <alignment horizontal="justify" vertical="top" wrapText="1"/>
      <protection locked="0"/>
    </xf>
    <xf numFmtId="166" fontId="11" fillId="0" borderId="0" xfId="1" applyNumberFormat="1" applyBorder="1" applyAlignment="1" applyProtection="1">
      <alignment horizontal="center" vertical="top"/>
      <protection locked="0"/>
    </xf>
    <xf numFmtId="0" fontId="10" fillId="0" borderId="0" xfId="1" applyFont="1" applyBorder="1" applyProtection="1">
      <protection locked="0"/>
    </xf>
    <xf numFmtId="0" fontId="11" fillId="0" borderId="1" xfId="1" applyFill="1" applyBorder="1" applyAlignment="1" applyProtection="1">
      <alignment horizontal="justify" vertical="top" wrapText="1"/>
      <protection locked="0"/>
    </xf>
    <xf numFmtId="0" fontId="11" fillId="0" borderId="0" xfId="1" applyFill="1" applyAlignment="1" applyProtection="1">
      <alignment vertical="top"/>
      <protection locked="0"/>
    </xf>
    <xf numFmtId="167" fontId="11" fillId="0" borderId="0" xfId="1" applyNumberFormat="1" applyFont="1" applyFill="1" applyBorder="1" applyAlignment="1" applyProtection="1">
      <alignment horizontal="right" vertical="top"/>
      <protection locked="0"/>
    </xf>
    <xf numFmtId="165" fontId="3" fillId="0" borderId="0" xfId="1" applyNumberFormat="1" applyFont="1" applyFill="1" applyAlignment="1" applyProtection="1">
      <alignment horizontal="center" vertical="top"/>
      <protection locked="0"/>
    </xf>
    <xf numFmtId="165" fontId="0" fillId="0" borderId="0" xfId="2" applyNumberFormat="1" applyFont="1" applyFill="1" applyAlignment="1" applyProtection="1">
      <alignment horizontal="center" vertical="top"/>
      <protection locked="0"/>
    </xf>
    <xf numFmtId="0" fontId="11" fillId="0" borderId="0" xfId="1" applyBorder="1" applyAlignment="1" applyProtection="1">
      <alignment horizontal="center" vertical="top"/>
      <protection locked="0"/>
    </xf>
    <xf numFmtId="167" fontId="15" fillId="0" borderId="0" xfId="1" applyNumberFormat="1" applyFont="1" applyBorder="1" applyAlignment="1" applyProtection="1">
      <alignment vertical="top"/>
      <protection locked="0"/>
    </xf>
    <xf numFmtId="167" fontId="15" fillId="0" borderId="0" xfId="1" applyNumberFormat="1" applyFont="1" applyFill="1" applyBorder="1" applyAlignment="1" applyProtection="1">
      <alignment horizontal="right" vertical="top"/>
      <protection locked="0"/>
    </xf>
    <xf numFmtId="167" fontId="11" fillId="0" borderId="0" xfId="1" applyNumberFormat="1" applyBorder="1" applyAlignment="1">
      <alignment horizontal="right" vertical="top"/>
    </xf>
    <xf numFmtId="165" fontId="11" fillId="0" borderId="0" xfId="1" applyNumberFormat="1" applyBorder="1" applyAlignment="1" applyProtection="1">
      <alignment horizontal="center" vertical="top"/>
      <protection locked="0"/>
    </xf>
    <xf numFmtId="0" fontId="3" fillId="0" borderId="0" xfId="1" applyFont="1" applyBorder="1" applyAlignment="1" applyProtection="1">
      <alignment horizontal="center" vertical="top"/>
      <protection locked="0"/>
    </xf>
    <xf numFmtId="49" fontId="12" fillId="0" borderId="0" xfId="1" applyNumberFormat="1" applyFont="1" applyBorder="1" applyAlignment="1" applyProtection="1">
      <alignment horizontal="center" vertical="top"/>
      <protection locked="0"/>
    </xf>
    <xf numFmtId="49" fontId="2" fillId="0" borderId="0" xfId="1" applyNumberFormat="1" applyFont="1" applyBorder="1" applyAlignment="1" applyProtection="1">
      <alignment horizontal="center" vertical="top"/>
      <protection locked="0"/>
    </xf>
    <xf numFmtId="165" fontId="3" fillId="0" borderId="0" xfId="1" applyNumberFormat="1" applyFont="1" applyBorder="1" applyAlignment="1" applyProtection="1">
      <alignment vertical="top"/>
      <protection locked="0"/>
    </xf>
    <xf numFmtId="166" fontId="3" fillId="0" borderId="0" xfId="1" applyNumberFormat="1" applyFont="1" applyBorder="1" applyAlignment="1" applyProtection="1">
      <alignment horizontal="right" vertical="top"/>
      <protection locked="0"/>
    </xf>
    <xf numFmtId="166" fontId="3" fillId="0" borderId="0" xfId="1" applyNumberFormat="1" applyFont="1" applyBorder="1" applyAlignment="1">
      <alignment horizontal="center" vertical="top"/>
    </xf>
    <xf numFmtId="165" fontId="3" fillId="0" borderId="0" xfId="1" applyNumberFormat="1" applyFont="1" applyBorder="1" applyAlignment="1">
      <alignment vertical="top"/>
    </xf>
    <xf numFmtId="165" fontId="3" fillId="0" borderId="0" xfId="1" applyNumberFormat="1" applyFont="1" applyBorder="1" applyAlignment="1" applyProtection="1">
      <alignment horizontal="center" vertical="top"/>
      <protection locked="0"/>
    </xf>
    <xf numFmtId="165" fontId="3" fillId="0" borderId="0" xfId="1" applyNumberFormat="1" applyFont="1" applyFill="1" applyBorder="1" applyAlignment="1" applyProtection="1">
      <alignment horizontal="center" vertical="top"/>
      <protection locked="0"/>
    </xf>
    <xf numFmtId="165" fontId="3" fillId="0" borderId="0" xfId="2" applyNumberFormat="1" applyFont="1" applyFill="1" applyBorder="1" applyAlignment="1" applyProtection="1">
      <alignment horizontal="center" vertical="top"/>
      <protection locked="0"/>
    </xf>
    <xf numFmtId="0" fontId="0" fillId="0" borderId="0" xfId="1" applyFont="1" applyBorder="1" applyAlignment="1" applyProtection="1">
      <alignment horizontal="center" vertical="top"/>
      <protection locked="0"/>
    </xf>
    <xf numFmtId="0" fontId="2" fillId="0" borderId="0" xfId="1" applyFont="1" applyBorder="1" applyAlignment="1" applyProtection="1">
      <alignment horizontal="justify" vertical="top" wrapText="1"/>
      <protection locked="0"/>
    </xf>
    <xf numFmtId="167" fontId="15" fillId="0" borderId="0" xfId="1" applyNumberFormat="1" applyFont="1" applyFill="1" applyBorder="1" applyAlignment="1" applyProtection="1">
      <alignment vertical="top"/>
      <protection locked="0"/>
    </xf>
    <xf numFmtId="167" fontId="11" fillId="0" borderId="0" xfId="1" applyNumberFormat="1" applyFont="1" applyFill="1" applyBorder="1" applyAlignment="1">
      <alignment horizontal="right" vertical="top"/>
    </xf>
    <xf numFmtId="165" fontId="0" fillId="0" borderId="0" xfId="1" applyNumberFormat="1" applyFont="1" applyFill="1" applyBorder="1" applyAlignment="1" applyProtection="1">
      <alignment horizontal="center" vertical="top"/>
      <protection locked="0"/>
    </xf>
    <xf numFmtId="0" fontId="11" fillId="0" borderId="0" xfId="1" applyNumberFormat="1" applyFont="1" applyFill="1" applyBorder="1" applyAlignment="1" applyProtection="1">
      <alignment horizontal="center" vertical="top"/>
      <protection locked="0"/>
    </xf>
    <xf numFmtId="166" fontId="11" fillId="0" borderId="0" xfId="1" applyNumberFormat="1" applyFont="1" applyFill="1" applyBorder="1" applyAlignment="1" applyProtection="1">
      <alignment horizontal="center" vertical="top"/>
      <protection locked="0"/>
    </xf>
    <xf numFmtId="0" fontId="0" fillId="0" borderId="0" xfId="1" applyFont="1" applyFill="1" applyBorder="1" applyAlignment="1" applyProtection="1">
      <alignment horizontal="justify" vertical="top" wrapText="1"/>
      <protection locked="0"/>
    </xf>
    <xf numFmtId="0" fontId="11" fillId="0" borderId="0" xfId="1" applyFill="1" applyBorder="1" applyAlignment="1" applyProtection="1">
      <alignment horizontal="justify" vertical="top" wrapText="1"/>
      <protection locked="0"/>
    </xf>
    <xf numFmtId="0" fontId="0" fillId="0" borderId="0" xfId="1" applyFont="1" applyFill="1" applyBorder="1" applyAlignment="1" applyProtection="1">
      <alignment horizontal="center" vertical="top"/>
      <protection locked="0"/>
    </xf>
    <xf numFmtId="167" fontId="11" fillId="0" borderId="0" xfId="1" applyNumberFormat="1" applyFont="1" applyFill="1" applyBorder="1" applyAlignment="1" applyProtection="1">
      <alignment vertical="top"/>
      <protection locked="0"/>
    </xf>
    <xf numFmtId="167" fontId="15" fillId="0" borderId="0" xfId="1" applyNumberFormat="1" applyFont="1" applyFill="1" applyBorder="1" applyAlignment="1">
      <alignment horizontal="right" vertical="top"/>
    </xf>
    <xf numFmtId="166" fontId="3" fillId="0" borderId="0" xfId="1" applyNumberFormat="1" applyFont="1" applyFill="1" applyBorder="1" applyAlignment="1">
      <alignment horizontal="center" vertical="top"/>
    </xf>
    <xf numFmtId="165" fontId="3" fillId="0" borderId="0" xfId="1" applyNumberFormat="1" applyFont="1" applyFill="1" applyBorder="1" applyAlignment="1">
      <alignment vertical="top"/>
    </xf>
    <xf numFmtId="165" fontId="3" fillId="0" borderId="0" xfId="2" applyNumberFormat="1" applyFont="1" applyBorder="1" applyAlignment="1" applyProtection="1">
      <alignment horizontal="center" vertical="top"/>
      <protection locked="0"/>
    </xf>
    <xf numFmtId="166" fontId="3" fillId="0" borderId="0" xfId="1" applyNumberFormat="1" applyFont="1" applyFill="1" applyBorder="1" applyAlignment="1" applyProtection="1">
      <alignment horizontal="right" vertical="top"/>
      <protection locked="0"/>
    </xf>
    <xf numFmtId="167" fontId="11" fillId="0" borderId="0" xfId="1" applyNumberFormat="1" applyBorder="1" applyAlignment="1" applyProtection="1">
      <alignment vertical="top"/>
      <protection locked="0"/>
    </xf>
    <xf numFmtId="167" fontId="2" fillId="0" borderId="0" xfId="1" applyNumberFormat="1" applyFont="1" applyBorder="1" applyAlignment="1" applyProtection="1">
      <alignment vertical="top"/>
      <protection locked="0"/>
    </xf>
    <xf numFmtId="167" fontId="2" fillId="0" borderId="0" xfId="1" applyNumberFormat="1" applyFont="1" applyFill="1" applyBorder="1" applyAlignment="1" applyProtection="1">
      <alignment horizontal="right" vertical="top"/>
      <protection locked="0"/>
    </xf>
    <xf numFmtId="166" fontId="11" fillId="0" borderId="0" xfId="1" applyNumberFormat="1" applyFont="1" applyBorder="1" applyAlignment="1" applyProtection="1">
      <alignment horizontal="center" vertical="top"/>
      <protection locked="0"/>
    </xf>
    <xf numFmtId="0" fontId="0" fillId="0" borderId="0" xfId="1" applyFont="1" applyBorder="1" applyAlignment="1" applyProtection="1">
      <alignment horizontal="justify" vertical="top" wrapText="1"/>
      <protection locked="0"/>
    </xf>
    <xf numFmtId="167" fontId="11" fillId="0" borderId="0" xfId="1" applyNumberFormat="1" applyFont="1" applyBorder="1" applyAlignment="1" applyProtection="1">
      <alignment vertical="top"/>
      <protection locked="0"/>
    </xf>
    <xf numFmtId="0" fontId="11" fillId="0" borderId="0" xfId="1" applyFont="1" applyBorder="1" applyAlignment="1" applyProtection="1">
      <alignment horizontal="justify" vertical="top" wrapText="1"/>
      <protection locked="0"/>
    </xf>
    <xf numFmtId="0" fontId="6" fillId="0" borderId="0" xfId="1" applyFont="1" applyBorder="1" applyAlignment="1" applyProtection="1">
      <alignment vertical="top"/>
      <protection locked="0"/>
    </xf>
    <xf numFmtId="165" fontId="0" fillId="0" borderId="0" xfId="1" applyNumberFormat="1" applyFont="1" applyBorder="1" applyAlignment="1" applyProtection="1">
      <alignment vertical="top"/>
      <protection locked="0"/>
    </xf>
    <xf numFmtId="166" fontId="0" fillId="0" borderId="0" xfId="1" applyNumberFormat="1" applyFont="1" applyBorder="1" applyAlignment="1" applyProtection="1">
      <alignment horizontal="right" vertical="top"/>
      <protection locked="0"/>
    </xf>
    <xf numFmtId="166" fontId="0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vertical="top"/>
    </xf>
    <xf numFmtId="165" fontId="0" fillId="0" borderId="0" xfId="2" applyNumberFormat="1" applyFont="1" applyBorder="1" applyAlignment="1" applyProtection="1">
      <alignment horizontal="center" vertical="top"/>
      <protection locked="0"/>
    </xf>
    <xf numFmtId="167" fontId="11" fillId="0" borderId="0" xfId="1" applyNumberFormat="1" applyFont="1" applyBorder="1" applyAlignment="1">
      <alignment horizontal="right" vertical="top"/>
    </xf>
    <xf numFmtId="167" fontId="11" fillId="0" borderId="0" xfId="1" applyNumberFormat="1" applyFill="1" applyBorder="1" applyAlignment="1" applyProtection="1">
      <alignment horizontal="right" vertical="top"/>
      <protection locked="0"/>
    </xf>
    <xf numFmtId="167" fontId="11" fillId="0" borderId="0" xfId="1" applyNumberFormat="1" applyFill="1" applyBorder="1" applyAlignment="1">
      <alignment horizontal="right" vertical="top"/>
    </xf>
    <xf numFmtId="0" fontId="11" fillId="0" borderId="0" xfId="1" applyFont="1" applyFill="1" applyBorder="1" applyAlignment="1" applyProtection="1">
      <alignment horizontal="justify" vertical="top" wrapText="1"/>
      <protection locked="0"/>
    </xf>
    <xf numFmtId="0" fontId="11" fillId="0" borderId="0" xfId="1" applyFont="1" applyFill="1" applyBorder="1" applyAlignment="1" applyProtection="1">
      <alignment horizontal="center" vertical="top"/>
      <protection locked="0"/>
    </xf>
    <xf numFmtId="0" fontId="0" fillId="0" borderId="0" xfId="1" applyFont="1" applyFill="1" applyBorder="1" applyAlignment="1" applyProtection="1">
      <alignment horizontal="justify" vertical="center" wrapText="1"/>
      <protection locked="0"/>
    </xf>
    <xf numFmtId="0" fontId="11" fillId="0" borderId="0" xfId="1" applyFont="1" applyFill="1" applyBorder="1" applyAlignment="1" applyProtection="1">
      <alignment horizontal="justify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167" fontId="11" fillId="0" borderId="0" xfId="1" applyNumberFormat="1" applyFont="1" applyFill="1" applyBorder="1" applyAlignment="1" applyProtection="1">
      <alignment vertical="center"/>
      <protection locked="0"/>
    </xf>
    <xf numFmtId="167" fontId="11" fillId="0" borderId="0" xfId="1" applyNumberFormat="1" applyFont="1" applyFill="1" applyBorder="1" applyAlignment="1" applyProtection="1">
      <alignment horizontal="right" vertical="center"/>
      <protection locked="0"/>
    </xf>
    <xf numFmtId="167" fontId="11" fillId="0" borderId="0" xfId="1" applyNumberFormat="1" applyFill="1" applyBorder="1" applyAlignment="1" applyProtection="1">
      <alignment horizontal="right" vertical="center"/>
      <protection locked="0"/>
    </xf>
    <xf numFmtId="165" fontId="11" fillId="0" borderId="0" xfId="2" applyNumberFormat="1" applyFont="1" applyBorder="1" applyAlignment="1" applyProtection="1">
      <alignment horizontal="center" vertical="top"/>
      <protection locked="0"/>
    </xf>
    <xf numFmtId="49" fontId="12" fillId="0" borderId="0" xfId="1" applyNumberFormat="1" applyFont="1" applyFill="1" applyBorder="1" applyAlignment="1" applyProtection="1">
      <alignment horizontal="center" vertical="top"/>
      <protection locked="0"/>
    </xf>
    <xf numFmtId="49" fontId="2" fillId="0" borderId="0" xfId="1" applyNumberFormat="1" applyFont="1" applyFill="1" applyBorder="1" applyAlignment="1" applyProtection="1">
      <alignment horizontal="center" vertical="top"/>
      <protection locked="0"/>
    </xf>
    <xf numFmtId="0" fontId="3" fillId="0" borderId="0" xfId="1" applyFont="1" applyFill="1" applyBorder="1" applyAlignment="1" applyProtection="1">
      <alignment horizontal="center" vertical="top"/>
      <protection locked="0"/>
    </xf>
    <xf numFmtId="165" fontId="3" fillId="0" borderId="0" xfId="1" applyNumberFormat="1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horizontal="justify" vertical="top" wrapText="1"/>
      <protection locked="0"/>
    </xf>
    <xf numFmtId="0" fontId="11" fillId="0" borderId="0" xfId="1" applyFill="1" applyBorder="1" applyAlignment="1" applyProtection="1">
      <alignment horizontal="center" vertical="top"/>
      <protection locked="0"/>
    </xf>
    <xf numFmtId="167" fontId="11" fillId="0" borderId="0" xfId="1" applyNumberFormat="1" applyFill="1" applyBorder="1" applyAlignment="1" applyProtection="1">
      <alignment vertical="top"/>
      <protection locked="0"/>
    </xf>
    <xf numFmtId="165" fontId="0" fillId="0" borderId="0" xfId="1" applyNumberFormat="1" applyFont="1" applyBorder="1" applyAlignment="1" applyProtection="1">
      <alignment horizontal="center" vertical="top"/>
      <protection locked="0"/>
    </xf>
    <xf numFmtId="167" fontId="0" fillId="0" borderId="0" xfId="1" applyNumberFormat="1" applyFont="1" applyFill="1" applyBorder="1" applyAlignment="1">
      <alignment horizontal="right" vertical="top"/>
    </xf>
    <xf numFmtId="165" fontId="11" fillId="0" borderId="0" xfId="1" applyNumberFormat="1" applyFont="1" applyBorder="1" applyAlignment="1" applyProtection="1">
      <alignment horizontal="center" vertical="top"/>
      <protection locked="0"/>
    </xf>
    <xf numFmtId="165" fontId="11" fillId="0" borderId="0" xfId="1" applyNumberFormat="1" applyFill="1" applyBorder="1" applyAlignment="1" applyProtection="1">
      <alignment horizontal="center" vertical="top"/>
      <protection locked="0"/>
    </xf>
    <xf numFmtId="165" fontId="11" fillId="0" borderId="0" xfId="1" applyNumberFormat="1" applyFont="1" applyFill="1" applyBorder="1" applyAlignment="1" applyProtection="1">
      <alignment horizontal="center" vertical="top"/>
      <protection locked="0"/>
    </xf>
    <xf numFmtId="167" fontId="11" fillId="0" borderId="0" xfId="1" applyNumberFormat="1" applyFill="1" applyBorder="1" applyAlignment="1" applyProtection="1">
      <alignment horizontal="right" vertical="top"/>
    </xf>
    <xf numFmtId="0" fontId="0" fillId="0" borderId="1" xfId="1" applyFont="1" applyFill="1" applyBorder="1" applyAlignment="1" applyProtection="1">
      <alignment horizontal="justify" vertical="top" wrapText="1"/>
      <protection locked="0"/>
    </xf>
    <xf numFmtId="0" fontId="0" fillId="0" borderId="1" xfId="1" applyFont="1" applyFill="1" applyBorder="1" applyAlignment="1" applyProtection="1">
      <alignment horizontal="center" vertical="top"/>
      <protection locked="0"/>
    </xf>
    <xf numFmtId="167" fontId="11" fillId="0" borderId="1" xfId="1" applyNumberFormat="1" applyFont="1" applyFill="1" applyBorder="1" applyAlignment="1" applyProtection="1">
      <alignment vertical="top"/>
      <protection locked="0"/>
    </xf>
    <xf numFmtId="167" fontId="11" fillId="0" borderId="1" xfId="1" applyNumberFormat="1" applyFont="1" applyFill="1" applyBorder="1" applyAlignment="1" applyProtection="1">
      <alignment horizontal="right" vertical="top"/>
      <protection locked="0"/>
    </xf>
    <xf numFmtId="167" fontId="11" fillId="0" borderId="1" xfId="1" applyNumberFormat="1" applyFill="1" applyBorder="1" applyAlignment="1" applyProtection="1">
      <alignment horizontal="right" vertical="top"/>
      <protection locked="0"/>
    </xf>
    <xf numFmtId="167" fontId="11" fillId="0" borderId="1" xfId="1" applyNumberFormat="1" applyFont="1" applyFill="1" applyBorder="1" applyAlignment="1">
      <alignment horizontal="right" vertical="top"/>
    </xf>
    <xf numFmtId="167" fontId="11" fillId="0" borderId="1" xfId="1" applyNumberFormat="1" applyFont="1" applyBorder="1" applyAlignment="1">
      <alignment horizontal="right" vertical="top"/>
    </xf>
    <xf numFmtId="165" fontId="11" fillId="0" borderId="1" xfId="1" applyNumberFormat="1" applyBorder="1" applyAlignment="1" applyProtection="1">
      <alignment horizontal="center" vertical="top"/>
      <protection locked="0"/>
    </xf>
    <xf numFmtId="165" fontId="11" fillId="0" borderId="1" xfId="1" applyNumberFormat="1" applyFont="1" applyBorder="1" applyAlignment="1" applyProtection="1">
      <alignment horizontal="center" vertical="top"/>
      <protection locked="0"/>
    </xf>
    <xf numFmtId="166" fontId="11" fillId="0" borderId="1" xfId="1" applyNumberFormat="1" applyFont="1" applyFill="1" applyBorder="1" applyAlignment="1" applyProtection="1">
      <alignment horizontal="center" vertical="top"/>
      <protection locked="0"/>
    </xf>
    <xf numFmtId="166" fontId="11" fillId="0" borderId="0" xfId="1" applyNumberFormat="1" applyFill="1" applyBorder="1" applyAlignment="1" applyProtection="1">
      <alignment horizontal="center" vertical="top"/>
      <protection locked="0"/>
    </xf>
    <xf numFmtId="0" fontId="11" fillId="0" borderId="0" xfId="1" applyFill="1" applyProtection="1"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9" fillId="2" borderId="2" xfId="1" applyFont="1" applyFill="1" applyBorder="1" applyAlignment="1" applyProtection="1">
      <alignment horizontal="center" vertical="center" wrapText="1"/>
      <protection locked="0"/>
    </xf>
    <xf numFmtId="0" fontId="9" fillId="2" borderId="3" xfId="1" applyFont="1" applyFill="1" applyBorder="1" applyAlignment="1" applyProtection="1">
      <alignment horizontal="center" vertical="center" wrapText="1"/>
      <protection locked="0"/>
    </xf>
    <xf numFmtId="0" fontId="9" fillId="2" borderId="4" xfId="1" applyFont="1" applyFill="1" applyBorder="1" applyAlignment="1" applyProtection="1">
      <alignment horizontal="center" vertical="center" wrapText="1"/>
      <protection locked="0"/>
    </xf>
    <xf numFmtId="0" fontId="9" fillId="2" borderId="5" xfId="1" applyFont="1" applyFill="1" applyBorder="1" applyAlignment="1" applyProtection="1">
      <alignment horizontal="center" vertical="center" wrapText="1"/>
      <protection locked="0"/>
    </xf>
    <xf numFmtId="0" fontId="9" fillId="2" borderId="6" xfId="1" applyFont="1" applyFill="1" applyBorder="1" applyAlignment="1" applyProtection="1">
      <alignment horizontal="center" vertical="center" wrapText="1"/>
      <protection locked="0"/>
    </xf>
    <xf numFmtId="2" fontId="9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1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1" applyFont="1" applyFill="1" applyBorder="1" applyAlignment="1" applyProtection="1">
      <alignment horizontal="center" vertical="center" wrapText="1"/>
      <protection locked="0"/>
    </xf>
    <xf numFmtId="0" fontId="12" fillId="2" borderId="8" xfId="1" applyFont="1" applyFill="1" applyBorder="1" applyAlignment="1" applyProtection="1">
      <alignment horizontal="center" vertical="center" wrapText="1"/>
      <protection locked="0"/>
    </xf>
    <xf numFmtId="0" fontId="6" fillId="3" borderId="0" xfId="1" applyFont="1" applyFill="1" applyBorder="1" applyAlignment="1" applyProtection="1">
      <alignment horizontal="center" vertical="center" wrapText="1"/>
      <protection locked="0"/>
    </xf>
    <xf numFmtId="0" fontId="6" fillId="3" borderId="0" xfId="1" applyFont="1" applyFill="1" applyBorder="1" applyAlignment="1" applyProtection="1">
      <alignment horizontal="left" vertical="top" wrapText="1"/>
      <protection locked="0"/>
    </xf>
    <xf numFmtId="165" fontId="6" fillId="3" borderId="0" xfId="1" applyNumberFormat="1" applyFont="1" applyFill="1" applyBorder="1" applyAlignment="1" applyProtection="1">
      <alignment horizontal="center" vertical="top"/>
      <protection locked="0"/>
    </xf>
    <xf numFmtId="165" fontId="6" fillId="3" borderId="0" xfId="1" applyNumberFormat="1" applyFont="1" applyFill="1" applyBorder="1" applyAlignment="1" applyProtection="1">
      <alignment horizontal="right" vertical="top"/>
      <protection locked="0"/>
    </xf>
    <xf numFmtId="166" fontId="6" fillId="3" borderId="0" xfId="1" applyNumberFormat="1" applyFont="1" applyFill="1" applyBorder="1" applyAlignment="1" applyProtection="1">
      <alignment horizontal="right" vertical="top"/>
      <protection locked="0"/>
    </xf>
    <xf numFmtId="165" fontId="6" fillId="3" borderId="0" xfId="1" applyNumberFormat="1" applyFont="1" applyFill="1" applyBorder="1" applyAlignment="1">
      <alignment horizontal="right" vertical="center" wrapText="1"/>
    </xf>
    <xf numFmtId="167" fontId="6" fillId="3" borderId="0" xfId="1" applyNumberFormat="1" applyFont="1" applyFill="1" applyBorder="1" applyAlignment="1">
      <alignment horizontal="right" vertical="center" wrapText="1"/>
    </xf>
    <xf numFmtId="165" fontId="6" fillId="3" borderId="0" xfId="1" applyNumberFormat="1" applyFont="1" applyFill="1" applyBorder="1" applyAlignment="1" applyProtection="1">
      <alignment horizontal="right" vertical="center"/>
      <protection locked="0"/>
    </xf>
    <xf numFmtId="165" fontId="6" fillId="3" borderId="0" xfId="2" applyNumberFormat="1" applyFont="1" applyFill="1" applyBorder="1" applyAlignment="1" applyProtection="1">
      <alignment horizontal="center" vertical="top"/>
      <protection locked="0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165" fontId="6" fillId="3" borderId="0" xfId="1" applyNumberFormat="1" applyFont="1" applyFill="1" applyBorder="1" applyAlignment="1">
      <alignment horizontal="right" vertical="center"/>
    </xf>
    <xf numFmtId="0" fontId="6" fillId="3" borderId="0" xfId="1" applyFont="1" applyFill="1" applyBorder="1" applyAlignment="1" applyProtection="1">
      <alignment horizontal="left" vertical="center" wrapText="1"/>
      <protection locked="0"/>
    </xf>
    <xf numFmtId="165" fontId="6" fillId="3" borderId="0" xfId="1" applyNumberFormat="1" applyFont="1" applyFill="1" applyBorder="1" applyAlignment="1" applyProtection="1">
      <alignment horizontal="center" vertical="center"/>
      <protection locked="0"/>
    </xf>
    <xf numFmtId="166" fontId="6" fillId="3" borderId="0" xfId="1" applyNumberFormat="1" applyFont="1" applyFill="1" applyBorder="1" applyAlignment="1" applyProtection="1">
      <alignment horizontal="right" vertical="center"/>
      <protection locked="0"/>
    </xf>
    <xf numFmtId="165" fontId="6" fillId="3" borderId="0" xfId="2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>
      <alignment horizontal="center" vertical="center"/>
    </xf>
    <xf numFmtId="0" fontId="6" fillId="3" borderId="0" xfId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0" fontId="11" fillId="0" borderId="1" xfId="1" applyFont="1" applyFill="1" applyBorder="1" applyAlignment="1" applyProtection="1">
      <alignment horizontal="justify" vertical="top" wrapText="1"/>
      <protection locked="0"/>
    </xf>
    <xf numFmtId="165" fontId="11" fillId="0" borderId="1" xfId="1" applyNumberFormat="1" applyFill="1" applyBorder="1" applyAlignment="1" applyProtection="1">
      <alignment horizontal="center" vertical="top"/>
      <protection locked="0"/>
    </xf>
    <xf numFmtId="165" fontId="11" fillId="0" borderId="1" xfId="1" applyNumberFormat="1" applyFont="1" applyFill="1" applyBorder="1" applyAlignment="1" applyProtection="1">
      <alignment horizontal="center" vertical="top"/>
      <protection locked="0"/>
    </xf>
  </cellXfs>
  <cellStyles count="7">
    <cellStyle name="Excel Built-in Normal" xfId="1"/>
    <cellStyle name="Millares" xfId="2" builtinId="3"/>
    <cellStyle name="Millares 2" xfId="3"/>
    <cellStyle name="Normal" xfId="0" builtinId="0"/>
    <cellStyle name="Normal 19" xfId="4"/>
    <cellStyle name="Normal 2" xfId="5"/>
    <cellStyle name="Normal 3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7030A0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28A659"/>
      <rgbColor rgb="00003300"/>
      <rgbColor rgb="00333300"/>
      <rgbColor rgb="00993300"/>
      <rgbColor rgb="00993366"/>
      <rgbColor rgb="001F497D"/>
      <rgbColor rgb="00333333"/>
    </indexedColors>
    <mruColors>
      <color rgb="FF33CCFF"/>
      <color rgb="FF333333"/>
      <color rgb="FF621132"/>
      <color rgb="FFB09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tabSelected="1" topLeftCell="A31" zoomScale="60" zoomScaleNormal="60" zoomScaleSheetLayoutView="100" workbookViewId="0">
      <selection activeCell="A76" sqref="A76"/>
    </sheetView>
  </sheetViews>
  <sheetFormatPr baseColWidth="10" defaultColWidth="11.42578125" defaultRowHeight="12.75" x14ac:dyDescent="0.2"/>
  <cols>
    <col min="1" max="1" width="60.7109375" style="1" customWidth="1"/>
    <col min="2" max="2" width="1.7109375" style="1" customWidth="1"/>
    <col min="3" max="3" width="13.28515625" style="2" customWidth="1"/>
    <col min="4" max="5" width="11.85546875" style="3" customWidth="1"/>
    <col min="6" max="6" width="11.7109375" style="4" customWidth="1"/>
    <col min="7" max="7" width="11.7109375" style="5" customWidth="1"/>
    <col min="8" max="8" width="16.7109375" style="6" customWidth="1"/>
    <col min="9" max="9" width="16.7109375" style="7" customWidth="1"/>
    <col min="10" max="10" width="17.28515625" style="7" customWidth="1"/>
    <col min="11" max="12" width="16.7109375" style="8" customWidth="1"/>
    <col min="13" max="15" width="10.7109375" style="9" customWidth="1"/>
    <col min="16" max="16384" width="11.42578125" style="1"/>
  </cols>
  <sheetData>
    <row r="1" spans="1:16" ht="15" customHeight="1" x14ac:dyDescent="0.2">
      <c r="A1" s="121" t="s">
        <v>86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6" ht="12.75" customHeight="1" x14ac:dyDescent="0.2">
      <c r="A2" s="17"/>
      <c r="B2" s="17"/>
      <c r="C2" s="21"/>
      <c r="D2" s="18"/>
      <c r="E2" s="18"/>
      <c r="F2" s="19"/>
      <c r="G2" s="19"/>
      <c r="H2" s="20"/>
      <c r="I2" s="17"/>
      <c r="J2" s="17"/>
      <c r="K2" s="20"/>
      <c r="L2" s="20"/>
    </row>
    <row r="3" spans="1:16" ht="15" customHeight="1" x14ac:dyDescent="0.25">
      <c r="A3" s="122" t="s">
        <v>99</v>
      </c>
      <c r="B3" s="11"/>
      <c r="E3" s="10"/>
      <c r="G3" s="12"/>
      <c r="H3" s="13"/>
      <c r="I3" s="13"/>
      <c r="J3" s="13"/>
      <c r="L3" s="22"/>
    </row>
    <row r="4" spans="1:16" ht="12.75" customHeight="1" x14ac:dyDescent="0.25">
      <c r="A4" s="14"/>
      <c r="B4" s="14"/>
      <c r="H4" s="15"/>
      <c r="I4" s="16"/>
      <c r="J4" s="16"/>
    </row>
    <row r="5" spans="1:16" ht="22.5" customHeight="1" x14ac:dyDescent="0.2">
      <c r="A5" s="123" t="s">
        <v>94</v>
      </c>
      <c r="B5" s="124" t="s">
        <v>9</v>
      </c>
      <c r="C5" s="124"/>
      <c r="D5" s="124" t="s">
        <v>0</v>
      </c>
      <c r="E5" s="124"/>
      <c r="F5" s="124"/>
      <c r="G5" s="124"/>
      <c r="H5" s="120" t="s">
        <v>10</v>
      </c>
      <c r="I5" s="120" t="s">
        <v>11</v>
      </c>
      <c r="J5" s="120" t="s">
        <v>12</v>
      </c>
      <c r="K5" s="124" t="s">
        <v>1</v>
      </c>
      <c r="L5" s="124"/>
      <c r="M5" s="124"/>
      <c r="N5" s="124"/>
      <c r="O5" s="125"/>
    </row>
    <row r="6" spans="1:16" ht="24" customHeight="1" thickBot="1" x14ac:dyDescent="0.25">
      <c r="A6" s="126" t="s">
        <v>2</v>
      </c>
      <c r="B6" s="127"/>
      <c r="C6" s="127"/>
      <c r="D6" s="128" t="s">
        <v>3</v>
      </c>
      <c r="E6" s="128" t="s">
        <v>95</v>
      </c>
      <c r="F6" s="129" t="s">
        <v>96</v>
      </c>
      <c r="G6" s="129" t="s">
        <v>97</v>
      </c>
      <c r="H6" s="130"/>
      <c r="I6" s="130"/>
      <c r="J6" s="130"/>
      <c r="K6" s="129" t="s">
        <v>4</v>
      </c>
      <c r="L6" s="129" t="s">
        <v>5</v>
      </c>
      <c r="M6" s="129" t="s">
        <v>98</v>
      </c>
      <c r="N6" s="129" t="s">
        <v>13</v>
      </c>
      <c r="O6" s="131" t="s">
        <v>6</v>
      </c>
    </row>
    <row r="7" spans="1:16" s="30" customFormat="1" ht="21.75" customHeight="1" x14ac:dyDescent="0.25">
      <c r="A7" s="132" t="s">
        <v>55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</row>
    <row r="8" spans="1:16" s="33" customFormat="1" ht="21.75" customHeight="1" x14ac:dyDescent="0.2">
      <c r="A8" s="133" t="s">
        <v>56</v>
      </c>
      <c r="B8" s="134"/>
      <c r="C8" s="135"/>
      <c r="D8" s="136"/>
      <c r="E8" s="136"/>
      <c r="F8" s="137"/>
      <c r="G8" s="137"/>
      <c r="H8" s="138">
        <f>SUM(H12)</f>
        <v>58000000</v>
      </c>
      <c r="I8" s="138">
        <f t="shared" ref="I8:J8" si="0">SUM(I12)</f>
        <v>28000000</v>
      </c>
      <c r="J8" s="139">
        <f t="shared" si="0"/>
        <v>0</v>
      </c>
      <c r="K8" s="140"/>
      <c r="L8" s="135"/>
      <c r="M8" s="141"/>
      <c r="N8" s="141"/>
      <c r="O8" s="141"/>
    </row>
    <row r="9" spans="1:16" s="29" customFormat="1" ht="15" x14ac:dyDescent="0.2">
      <c r="A9" s="23"/>
      <c r="B9" s="23"/>
      <c r="C9" s="21"/>
      <c r="D9" s="18"/>
      <c r="E9" s="18"/>
      <c r="F9" s="24"/>
      <c r="G9" s="24"/>
      <c r="H9" s="25"/>
      <c r="I9" s="26"/>
      <c r="J9" s="26"/>
      <c r="K9" s="20"/>
      <c r="L9" s="37"/>
      <c r="M9" s="38"/>
      <c r="N9" s="38"/>
      <c r="O9" s="38"/>
    </row>
    <row r="10" spans="1:16" s="17" customFormat="1" ht="15.75" x14ac:dyDescent="0.2">
      <c r="A10" s="45" t="s">
        <v>7</v>
      </c>
      <c r="B10" s="46"/>
      <c r="C10" s="44"/>
      <c r="D10" s="47"/>
      <c r="E10" s="47"/>
      <c r="F10" s="48"/>
      <c r="G10" s="48"/>
      <c r="H10" s="49"/>
      <c r="I10" s="50"/>
      <c r="J10" s="50"/>
      <c r="K10" s="51"/>
      <c r="L10" s="52"/>
      <c r="M10" s="53"/>
      <c r="N10" s="53"/>
      <c r="O10" s="53"/>
    </row>
    <row r="11" spans="1:16" s="17" customFormat="1" ht="15.75" x14ac:dyDescent="0.2">
      <c r="A11" s="45"/>
      <c r="B11" s="46"/>
      <c r="C11" s="44"/>
      <c r="D11" s="47"/>
      <c r="E11" s="47"/>
      <c r="F11" s="48"/>
      <c r="G11" s="48"/>
      <c r="H11" s="49"/>
      <c r="I11" s="50"/>
      <c r="J11" s="50"/>
      <c r="K11" s="51"/>
      <c r="L11" s="52"/>
      <c r="M11" s="53"/>
      <c r="N11" s="53"/>
      <c r="O11" s="53"/>
    </row>
    <row r="12" spans="1:16" s="29" customFormat="1" x14ac:dyDescent="0.2">
      <c r="A12" s="55" t="s">
        <v>78</v>
      </c>
      <c r="B12" s="31"/>
      <c r="C12" s="39"/>
      <c r="D12" s="40"/>
      <c r="E12" s="56"/>
      <c r="F12" s="56"/>
      <c r="G12" s="41"/>
      <c r="H12" s="57">
        <v>58000000</v>
      </c>
      <c r="I12" s="57">
        <v>28000000</v>
      </c>
      <c r="J12" s="57">
        <v>0</v>
      </c>
      <c r="K12" s="58" t="s">
        <v>8</v>
      </c>
      <c r="L12" s="58" t="s">
        <v>8</v>
      </c>
      <c r="M12" s="59">
        <v>0</v>
      </c>
      <c r="N12" s="60">
        <v>1</v>
      </c>
      <c r="O12" s="60">
        <f>SUM(M12:N12)</f>
        <v>1</v>
      </c>
      <c r="P12" s="35"/>
    </row>
    <row r="13" spans="1:16" s="29" customFormat="1" x14ac:dyDescent="0.2">
      <c r="A13" s="61" t="s">
        <v>44</v>
      </c>
      <c r="B13" s="62"/>
      <c r="C13" s="63" t="s">
        <v>45</v>
      </c>
      <c r="D13" s="64">
        <v>28</v>
      </c>
      <c r="E13" s="64">
        <v>28</v>
      </c>
      <c r="F13" s="36">
        <v>0</v>
      </c>
      <c r="G13" s="36">
        <f>SUM(F13)/E13*100</f>
        <v>0</v>
      </c>
      <c r="H13" s="65"/>
      <c r="I13" s="65"/>
      <c r="J13" s="57"/>
      <c r="K13" s="58"/>
      <c r="L13" s="58"/>
      <c r="M13" s="60"/>
      <c r="N13" s="60"/>
      <c r="O13" s="60"/>
      <c r="P13" s="35"/>
    </row>
    <row r="14" spans="1:16" s="29" customFormat="1" ht="12.75" customHeight="1" x14ac:dyDescent="0.2">
      <c r="A14" s="61" t="s">
        <v>87</v>
      </c>
      <c r="B14" s="62"/>
      <c r="C14" s="63" t="s">
        <v>45</v>
      </c>
      <c r="D14" s="64">
        <v>30</v>
      </c>
      <c r="E14" s="64">
        <v>1</v>
      </c>
      <c r="F14" s="36">
        <v>1</v>
      </c>
      <c r="G14" s="36">
        <f>SUM(F14)/E14*100</f>
        <v>100</v>
      </c>
      <c r="H14" s="65"/>
      <c r="I14" s="65"/>
      <c r="J14" s="57"/>
      <c r="K14" s="58"/>
      <c r="L14" s="58"/>
      <c r="M14" s="60"/>
      <c r="N14" s="60"/>
      <c r="O14" s="60"/>
      <c r="P14" s="35"/>
    </row>
    <row r="15" spans="1:16" s="29" customFormat="1" x14ac:dyDescent="0.2">
      <c r="A15" s="31"/>
      <c r="B15" s="31"/>
      <c r="C15" s="39"/>
      <c r="D15" s="40"/>
      <c r="E15" s="40"/>
      <c r="F15" s="40"/>
      <c r="G15" s="41"/>
      <c r="H15" s="42"/>
      <c r="I15" s="42"/>
      <c r="J15" s="42"/>
      <c r="K15" s="43"/>
      <c r="L15" s="43"/>
      <c r="M15" s="32"/>
      <c r="N15" s="32"/>
      <c r="O15" s="32"/>
    </row>
    <row r="16" spans="1:16" s="29" customFormat="1" ht="21.75" customHeight="1" x14ac:dyDescent="0.2">
      <c r="A16" s="142" t="s">
        <v>14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</row>
    <row r="17" spans="1:15" ht="21.75" customHeight="1" x14ac:dyDescent="0.2">
      <c r="A17" s="133" t="s">
        <v>39</v>
      </c>
      <c r="B17" s="144"/>
      <c r="C17" s="145"/>
      <c r="D17" s="140"/>
      <c r="E17" s="140"/>
      <c r="F17" s="146"/>
      <c r="G17" s="146"/>
      <c r="H17" s="143">
        <f>SUM(H21,H24)</f>
        <v>1219574990</v>
      </c>
      <c r="I17" s="143">
        <f>SUM(I21,I24)</f>
        <v>1221366656.72</v>
      </c>
      <c r="J17" s="143">
        <f>SUM(J21,J24)</f>
        <v>749307426.66999996</v>
      </c>
      <c r="K17" s="140"/>
      <c r="L17" s="145"/>
      <c r="M17" s="147"/>
      <c r="N17" s="147"/>
      <c r="O17" s="147"/>
    </row>
    <row r="18" spans="1:15" ht="15" x14ac:dyDescent="0.2">
      <c r="A18" s="23"/>
      <c r="B18" s="23"/>
      <c r="C18" s="21"/>
      <c r="D18" s="18"/>
      <c r="E18" s="18"/>
      <c r="F18" s="24"/>
      <c r="G18" s="24"/>
      <c r="H18" s="25"/>
      <c r="I18" s="26"/>
      <c r="J18" s="26"/>
      <c r="K18" s="20"/>
      <c r="L18" s="27"/>
      <c r="M18" s="28"/>
      <c r="N18" s="28"/>
      <c r="O18" s="28"/>
    </row>
    <row r="19" spans="1:15" ht="15.75" x14ac:dyDescent="0.2">
      <c r="A19" s="45" t="s">
        <v>7</v>
      </c>
      <c r="B19" s="46"/>
      <c r="C19" s="44"/>
      <c r="D19" s="47"/>
      <c r="E19" s="47"/>
      <c r="F19" s="48"/>
      <c r="G19" s="48"/>
      <c r="H19" s="66"/>
      <c r="I19" s="67"/>
      <c r="J19" s="67"/>
      <c r="K19" s="51"/>
      <c r="L19" s="51"/>
      <c r="M19" s="68"/>
      <c r="N19" s="68"/>
      <c r="O19" s="68"/>
    </row>
    <row r="20" spans="1:15" ht="15.75" x14ac:dyDescent="0.2">
      <c r="A20" s="45"/>
      <c r="B20" s="46"/>
      <c r="C20" s="44"/>
      <c r="D20" s="47"/>
      <c r="E20" s="47"/>
      <c r="F20" s="69"/>
      <c r="G20" s="69"/>
      <c r="H20" s="66"/>
      <c r="I20" s="67"/>
      <c r="J20" s="67"/>
      <c r="K20" s="51"/>
      <c r="L20" s="51"/>
      <c r="M20" s="68"/>
      <c r="N20" s="68"/>
      <c r="O20" s="68"/>
    </row>
    <row r="21" spans="1:15" x14ac:dyDescent="0.2">
      <c r="A21" s="55" t="s">
        <v>57</v>
      </c>
      <c r="B21" s="31"/>
      <c r="C21" s="39"/>
      <c r="D21" s="70"/>
      <c r="E21" s="71"/>
      <c r="F21" s="72"/>
      <c r="G21" s="72"/>
      <c r="H21" s="57">
        <v>1502475.93</v>
      </c>
      <c r="I21" s="57">
        <v>0.5</v>
      </c>
      <c r="J21" s="57">
        <v>0</v>
      </c>
      <c r="K21" s="43" t="s">
        <v>8</v>
      </c>
      <c r="L21" s="43" t="s">
        <v>8</v>
      </c>
      <c r="M21" s="73">
        <v>50805</v>
      </c>
      <c r="N21" s="73">
        <v>34866</v>
      </c>
      <c r="O21" s="73">
        <f>SUM(M21:N21)</f>
        <v>85671</v>
      </c>
    </row>
    <row r="22" spans="1:15" x14ac:dyDescent="0.2">
      <c r="A22" s="74" t="s">
        <v>58</v>
      </c>
      <c r="B22" s="31"/>
      <c r="C22" s="54" t="s">
        <v>60</v>
      </c>
      <c r="D22" s="75">
        <v>24263</v>
      </c>
      <c r="E22" s="75">
        <v>24263</v>
      </c>
      <c r="F22" s="36">
        <v>18364</v>
      </c>
      <c r="G22" s="36">
        <f>SUM(F22)/E22*100</f>
        <v>75.6872604377035</v>
      </c>
      <c r="H22" s="57"/>
      <c r="I22" s="57"/>
      <c r="J22" s="57"/>
      <c r="K22" s="43"/>
      <c r="L22" s="43"/>
      <c r="M22" s="73"/>
      <c r="N22" s="73"/>
      <c r="O22" s="73"/>
    </row>
    <row r="23" spans="1:15" x14ac:dyDescent="0.2">
      <c r="A23" s="74" t="s">
        <v>59</v>
      </c>
      <c r="B23" s="31"/>
      <c r="C23" s="54" t="s">
        <v>60</v>
      </c>
      <c r="D23" s="75">
        <v>81680</v>
      </c>
      <c r="E23" s="75">
        <v>81680</v>
      </c>
      <c r="F23" s="36">
        <v>61691</v>
      </c>
      <c r="G23" s="36">
        <f t="shared" ref="G23" si="1">SUM(F23)/E23*100</f>
        <v>75.527668952007829</v>
      </c>
      <c r="H23" s="57"/>
      <c r="I23" s="57"/>
      <c r="J23" s="57"/>
      <c r="K23" s="43"/>
      <c r="L23" s="43"/>
      <c r="M23" s="73"/>
      <c r="N23" s="73"/>
      <c r="O23" s="73"/>
    </row>
    <row r="24" spans="1:15" x14ac:dyDescent="0.2">
      <c r="A24" s="55" t="s">
        <v>40</v>
      </c>
      <c r="B24" s="31"/>
      <c r="C24" s="39"/>
      <c r="D24" s="70"/>
      <c r="E24" s="40"/>
      <c r="F24" s="40"/>
      <c r="G24" s="41"/>
      <c r="H24" s="57">
        <v>1218072514.0699999</v>
      </c>
      <c r="I24" s="57">
        <v>1221366656.22</v>
      </c>
      <c r="J24" s="57">
        <v>749307426.66999996</v>
      </c>
      <c r="K24" s="43" t="s">
        <v>8</v>
      </c>
      <c r="L24" s="43" t="s">
        <v>8</v>
      </c>
      <c r="M24" s="73">
        <v>50805</v>
      </c>
      <c r="N24" s="73">
        <v>34866</v>
      </c>
      <c r="O24" s="73">
        <f>SUM(M24:N24)</f>
        <v>85671</v>
      </c>
    </row>
    <row r="25" spans="1:15" x14ac:dyDescent="0.2">
      <c r="A25" s="74" t="s">
        <v>82</v>
      </c>
      <c r="B25" s="31"/>
      <c r="C25" s="54" t="s">
        <v>30</v>
      </c>
      <c r="D25" s="75">
        <v>346</v>
      </c>
      <c r="E25" s="64">
        <v>51</v>
      </c>
      <c r="F25" s="36">
        <v>51</v>
      </c>
      <c r="G25" s="36">
        <f t="shared" ref="G25:G27" si="2">SUM(F25)/E25*100</f>
        <v>100</v>
      </c>
      <c r="H25" s="57"/>
      <c r="I25" s="57"/>
      <c r="J25" s="57"/>
      <c r="K25" s="43"/>
      <c r="L25" s="43"/>
      <c r="M25" s="73"/>
      <c r="N25" s="73"/>
      <c r="O25" s="73"/>
    </row>
    <row r="26" spans="1:15" x14ac:dyDescent="0.2">
      <c r="A26" s="76" t="s">
        <v>83</v>
      </c>
      <c r="B26" s="31"/>
      <c r="C26" s="54" t="s">
        <v>41</v>
      </c>
      <c r="D26" s="75">
        <v>173198</v>
      </c>
      <c r="E26" s="75">
        <v>173198</v>
      </c>
      <c r="F26" s="36">
        <v>87512</v>
      </c>
      <c r="G26" s="36">
        <f t="shared" si="2"/>
        <v>50.527142345754569</v>
      </c>
      <c r="H26" s="57"/>
      <c r="I26" s="57"/>
      <c r="J26" s="57"/>
      <c r="K26" s="43"/>
      <c r="L26" s="43"/>
      <c r="M26" s="73"/>
      <c r="N26" s="73"/>
      <c r="O26" s="73"/>
    </row>
    <row r="27" spans="1:15" x14ac:dyDescent="0.2">
      <c r="A27" s="74" t="s">
        <v>84</v>
      </c>
      <c r="B27" s="31"/>
      <c r="C27" s="54" t="s">
        <v>41</v>
      </c>
      <c r="D27" s="75">
        <v>79759</v>
      </c>
      <c r="E27" s="75">
        <v>79759</v>
      </c>
      <c r="F27" s="36">
        <v>24319</v>
      </c>
      <c r="G27" s="36">
        <f t="shared" si="2"/>
        <v>30.490602941360851</v>
      </c>
      <c r="H27" s="57"/>
      <c r="I27" s="57"/>
      <c r="J27" s="57"/>
      <c r="K27" s="43"/>
      <c r="L27" s="43"/>
      <c r="M27" s="32"/>
      <c r="N27" s="32"/>
      <c r="O27" s="32"/>
    </row>
    <row r="28" spans="1:15" x14ac:dyDescent="0.2">
      <c r="A28" s="74" t="s">
        <v>42</v>
      </c>
      <c r="B28" s="31"/>
      <c r="C28" s="54" t="s">
        <v>43</v>
      </c>
      <c r="D28" s="75">
        <v>1531</v>
      </c>
      <c r="E28" s="75">
        <v>1531</v>
      </c>
      <c r="F28" s="36">
        <v>555</v>
      </c>
      <c r="G28" s="36">
        <f>SUM(F28)/E28*100</f>
        <v>36.250816459830176</v>
      </c>
      <c r="H28" s="42"/>
      <c r="I28" s="42"/>
      <c r="J28" s="42"/>
      <c r="K28" s="43"/>
      <c r="L28" s="43"/>
      <c r="M28" s="32"/>
      <c r="N28" s="32"/>
      <c r="O28" s="32"/>
    </row>
    <row r="30" spans="1:15" ht="21.75" customHeight="1" x14ac:dyDescent="0.2">
      <c r="A30" s="133" t="s">
        <v>31</v>
      </c>
      <c r="B30" s="144"/>
      <c r="C30" s="145"/>
      <c r="D30" s="140"/>
      <c r="E30" s="140"/>
      <c r="F30" s="146"/>
      <c r="G30" s="146"/>
      <c r="H30" s="143">
        <f>SUM(H34)</f>
        <v>173533681</v>
      </c>
      <c r="I30" s="143">
        <f t="shared" ref="I30:J30" si="3">SUM(I34)</f>
        <v>186190955.47999999</v>
      </c>
      <c r="J30" s="143">
        <f t="shared" si="3"/>
        <v>90042221.379999995</v>
      </c>
      <c r="K30" s="140"/>
      <c r="L30" s="145"/>
      <c r="M30" s="147"/>
      <c r="N30" s="147"/>
      <c r="O30" s="147"/>
    </row>
    <row r="31" spans="1:15" ht="12.75" customHeight="1" x14ac:dyDescent="0.2">
      <c r="A31" s="77"/>
      <c r="B31" s="77"/>
      <c r="C31" s="44"/>
      <c r="D31" s="78"/>
      <c r="E31" s="78"/>
      <c r="F31" s="79"/>
      <c r="G31" s="79"/>
      <c r="H31" s="80"/>
      <c r="I31" s="81"/>
      <c r="J31" s="81"/>
      <c r="K31" s="54"/>
      <c r="L31" s="51"/>
      <c r="M31" s="82"/>
      <c r="N31" s="82"/>
      <c r="O31" s="82"/>
    </row>
    <row r="32" spans="1:15" ht="15.75" x14ac:dyDescent="0.2">
      <c r="A32" s="45" t="s">
        <v>7</v>
      </c>
      <c r="B32" s="46"/>
      <c r="C32" s="44"/>
      <c r="D32" s="47"/>
      <c r="E32" s="47"/>
      <c r="F32" s="48"/>
      <c r="G32" s="48"/>
      <c r="H32" s="49"/>
      <c r="I32" s="50"/>
      <c r="J32" s="50"/>
      <c r="K32" s="51"/>
      <c r="L32" s="51"/>
      <c r="M32" s="68"/>
      <c r="N32" s="68"/>
      <c r="O32" s="68"/>
    </row>
    <row r="33" spans="1:15" ht="15.75" x14ac:dyDescent="0.2">
      <c r="A33" s="45"/>
      <c r="B33" s="46"/>
      <c r="C33" s="44"/>
      <c r="D33" s="47"/>
      <c r="E33" s="47"/>
      <c r="F33" s="69"/>
      <c r="G33" s="48"/>
      <c r="H33" s="49"/>
      <c r="I33" s="50"/>
      <c r="J33" s="50"/>
      <c r="K33" s="51"/>
      <c r="L33" s="51"/>
      <c r="M33" s="68"/>
      <c r="N33" s="68"/>
      <c r="O33" s="68"/>
    </row>
    <row r="34" spans="1:15" x14ac:dyDescent="0.2">
      <c r="A34" s="55" t="s">
        <v>61</v>
      </c>
      <c r="B34" s="31"/>
      <c r="C34" s="54"/>
      <c r="D34" s="70"/>
      <c r="E34" s="75"/>
      <c r="F34" s="36"/>
      <c r="G34" s="36"/>
      <c r="H34" s="83">
        <v>173533681</v>
      </c>
      <c r="I34" s="83">
        <v>186190955.47999999</v>
      </c>
      <c r="J34" s="57">
        <v>90042221.379999995</v>
      </c>
      <c r="K34" s="43" t="s">
        <v>8</v>
      </c>
      <c r="L34" s="43" t="s">
        <v>8</v>
      </c>
      <c r="M34" s="73">
        <v>50805</v>
      </c>
      <c r="N34" s="73">
        <v>34866</v>
      </c>
      <c r="O34" s="73">
        <f>SUM(M34:N34)</f>
        <v>85671</v>
      </c>
    </row>
    <row r="35" spans="1:15" x14ac:dyDescent="0.2">
      <c r="A35" s="61" t="s">
        <v>15</v>
      </c>
      <c r="B35" s="62"/>
      <c r="C35" s="63" t="s">
        <v>24</v>
      </c>
      <c r="D35" s="64">
        <v>4</v>
      </c>
      <c r="E35" s="64">
        <v>4</v>
      </c>
      <c r="F35" s="36">
        <v>2</v>
      </c>
      <c r="G35" s="84">
        <f t="shared" ref="G35:G46" si="4">SUM(F35)/E35*100</f>
        <v>50</v>
      </c>
      <c r="H35" s="83"/>
      <c r="I35" s="83"/>
      <c r="J35" s="85"/>
      <c r="K35" s="43"/>
      <c r="L35" s="43"/>
      <c r="M35" s="32"/>
      <c r="N35" s="32"/>
      <c r="O35" s="32"/>
    </row>
    <row r="36" spans="1:15" s="119" customFormat="1" x14ac:dyDescent="0.2">
      <c r="A36" s="61" t="s">
        <v>32</v>
      </c>
      <c r="B36" s="62"/>
      <c r="C36" s="63" t="s">
        <v>33</v>
      </c>
      <c r="D36" s="64">
        <v>14</v>
      </c>
      <c r="E36" s="64">
        <v>14</v>
      </c>
      <c r="F36" s="36">
        <v>0</v>
      </c>
      <c r="G36" s="84">
        <f t="shared" ref="G36:G44" si="5">SUM(F36)/E36*100</f>
        <v>0</v>
      </c>
      <c r="H36" s="85"/>
      <c r="I36" s="85"/>
      <c r="J36" s="85"/>
      <c r="K36" s="105"/>
      <c r="L36" s="105"/>
      <c r="M36" s="118"/>
      <c r="N36" s="118"/>
      <c r="O36" s="118"/>
    </row>
    <row r="37" spans="1:15" s="119" customFormat="1" x14ac:dyDescent="0.2">
      <c r="A37" s="61" t="s">
        <v>21</v>
      </c>
      <c r="B37" s="86"/>
      <c r="C37" s="87" t="s">
        <v>29</v>
      </c>
      <c r="D37" s="64">
        <v>450</v>
      </c>
      <c r="E37" s="64">
        <v>450</v>
      </c>
      <c r="F37" s="36">
        <v>221</v>
      </c>
      <c r="G37" s="36">
        <f t="shared" si="5"/>
        <v>49.111111111111114</v>
      </c>
      <c r="H37" s="85"/>
      <c r="I37" s="85"/>
      <c r="J37" s="85"/>
      <c r="K37" s="105"/>
      <c r="L37" s="105"/>
      <c r="M37" s="118"/>
      <c r="N37" s="118"/>
      <c r="O37" s="118"/>
    </row>
    <row r="38" spans="1:15" s="119" customFormat="1" x14ac:dyDescent="0.2">
      <c r="A38" s="86" t="s">
        <v>34</v>
      </c>
      <c r="B38" s="86"/>
      <c r="C38" s="87" t="s">
        <v>26</v>
      </c>
      <c r="D38" s="64">
        <v>280</v>
      </c>
      <c r="E38" s="64">
        <v>280</v>
      </c>
      <c r="F38" s="36">
        <v>247</v>
      </c>
      <c r="G38" s="36">
        <f t="shared" si="5"/>
        <v>88.214285714285708</v>
      </c>
      <c r="H38" s="85"/>
      <c r="I38" s="85"/>
      <c r="J38" s="85"/>
      <c r="K38" s="105"/>
      <c r="L38" s="105"/>
      <c r="M38" s="118"/>
      <c r="N38" s="118"/>
      <c r="O38" s="118"/>
    </row>
    <row r="39" spans="1:15" s="119" customFormat="1" ht="25.5" x14ac:dyDescent="0.2">
      <c r="A39" s="88" t="s">
        <v>88</v>
      </c>
      <c r="B39" s="89"/>
      <c r="C39" s="90" t="s">
        <v>35</v>
      </c>
      <c r="D39" s="91">
        <v>1</v>
      </c>
      <c r="E39" s="91">
        <v>1</v>
      </c>
      <c r="F39" s="92">
        <v>0</v>
      </c>
      <c r="G39" s="93">
        <f>SUM(F39)/E39*100</f>
        <v>0</v>
      </c>
      <c r="H39" s="85"/>
      <c r="I39" s="85"/>
      <c r="J39" s="85"/>
      <c r="K39" s="105"/>
      <c r="L39" s="105"/>
      <c r="M39" s="118"/>
      <c r="N39" s="118"/>
      <c r="O39" s="118"/>
    </row>
    <row r="40" spans="1:15" s="119" customFormat="1" x14ac:dyDescent="0.2">
      <c r="A40" s="61" t="s">
        <v>89</v>
      </c>
      <c r="B40" s="86"/>
      <c r="C40" s="87" t="s">
        <v>28</v>
      </c>
      <c r="D40" s="64">
        <v>4</v>
      </c>
      <c r="E40" s="64">
        <v>4</v>
      </c>
      <c r="F40" s="36">
        <v>3</v>
      </c>
      <c r="G40" s="84">
        <f t="shared" si="5"/>
        <v>75</v>
      </c>
      <c r="H40" s="85"/>
      <c r="I40" s="85"/>
      <c r="J40" s="85"/>
      <c r="K40" s="105"/>
      <c r="L40" s="105"/>
      <c r="M40" s="118"/>
      <c r="N40" s="118"/>
      <c r="O40" s="118"/>
    </row>
    <row r="41" spans="1:15" s="119" customFormat="1" x14ac:dyDescent="0.2">
      <c r="A41" s="86" t="s">
        <v>37</v>
      </c>
      <c r="B41" s="86"/>
      <c r="C41" s="87" t="s">
        <v>27</v>
      </c>
      <c r="D41" s="64">
        <v>120</v>
      </c>
      <c r="E41" s="64">
        <v>120</v>
      </c>
      <c r="F41" s="36">
        <v>30</v>
      </c>
      <c r="G41" s="84">
        <f t="shared" si="5"/>
        <v>25</v>
      </c>
      <c r="H41" s="85"/>
      <c r="I41" s="85"/>
      <c r="J41" s="85"/>
      <c r="K41" s="105"/>
      <c r="L41" s="105"/>
      <c r="M41" s="118"/>
      <c r="N41" s="118"/>
      <c r="O41" s="118"/>
    </row>
    <row r="42" spans="1:15" s="119" customFormat="1" x14ac:dyDescent="0.2">
      <c r="A42" s="86" t="s">
        <v>38</v>
      </c>
      <c r="B42" s="86"/>
      <c r="C42" s="87" t="s">
        <v>26</v>
      </c>
      <c r="D42" s="64">
        <v>42</v>
      </c>
      <c r="E42" s="64">
        <v>42</v>
      </c>
      <c r="F42" s="36">
        <v>31</v>
      </c>
      <c r="G42" s="84">
        <f>SUM(F42)/E42*100</f>
        <v>73.80952380952381</v>
      </c>
      <c r="H42" s="85"/>
      <c r="I42" s="85"/>
      <c r="J42" s="85"/>
      <c r="K42" s="105"/>
      <c r="L42" s="105"/>
      <c r="M42" s="118"/>
      <c r="N42" s="118"/>
      <c r="O42" s="118"/>
    </row>
    <row r="43" spans="1:15" s="119" customFormat="1" x14ac:dyDescent="0.2">
      <c r="A43" s="61" t="s">
        <v>23</v>
      </c>
      <c r="B43" s="86"/>
      <c r="C43" s="87" t="s">
        <v>30</v>
      </c>
      <c r="D43" s="64">
        <v>65</v>
      </c>
      <c r="E43" s="64">
        <v>65</v>
      </c>
      <c r="F43" s="36">
        <v>0</v>
      </c>
      <c r="G43" s="84">
        <f>SUM(F43)/E43*100</f>
        <v>0</v>
      </c>
      <c r="H43" s="85"/>
      <c r="I43" s="85"/>
      <c r="J43" s="85"/>
      <c r="K43" s="105"/>
      <c r="L43" s="105"/>
      <c r="M43" s="118"/>
      <c r="N43" s="118"/>
      <c r="O43" s="118"/>
    </row>
    <row r="44" spans="1:15" s="119" customFormat="1" x14ac:dyDescent="0.2">
      <c r="A44" s="61" t="s">
        <v>20</v>
      </c>
      <c r="B44" s="86"/>
      <c r="C44" s="87" t="s">
        <v>26</v>
      </c>
      <c r="D44" s="64">
        <v>2140</v>
      </c>
      <c r="E44" s="64">
        <v>2140</v>
      </c>
      <c r="F44" s="36">
        <v>1417</v>
      </c>
      <c r="G44" s="84">
        <f t="shared" si="5"/>
        <v>66.214953271028037</v>
      </c>
      <c r="H44" s="85"/>
      <c r="I44" s="85"/>
      <c r="J44" s="85"/>
      <c r="K44" s="105"/>
      <c r="L44" s="105"/>
      <c r="M44" s="118"/>
      <c r="N44" s="118"/>
      <c r="O44" s="118"/>
    </row>
    <row r="45" spans="1:15" s="119" customFormat="1" ht="12.75" customHeight="1" x14ac:dyDescent="0.2">
      <c r="A45" s="86" t="s">
        <v>16</v>
      </c>
      <c r="B45" s="86"/>
      <c r="C45" s="87" t="s">
        <v>25</v>
      </c>
      <c r="D45" s="64">
        <v>4</v>
      </c>
      <c r="E45" s="64">
        <v>4</v>
      </c>
      <c r="F45" s="36">
        <v>3</v>
      </c>
      <c r="G45" s="84">
        <f t="shared" si="4"/>
        <v>75</v>
      </c>
      <c r="H45" s="85"/>
      <c r="I45" s="85"/>
      <c r="J45" s="85"/>
      <c r="K45" s="105"/>
      <c r="L45" s="105"/>
      <c r="M45" s="118"/>
      <c r="N45" s="118"/>
      <c r="O45" s="118"/>
    </row>
    <row r="46" spans="1:15" s="119" customFormat="1" x14ac:dyDescent="0.2">
      <c r="A46" s="86" t="s">
        <v>17</v>
      </c>
      <c r="B46" s="86"/>
      <c r="C46" s="87" t="s">
        <v>26</v>
      </c>
      <c r="D46" s="64">
        <v>107</v>
      </c>
      <c r="E46" s="64">
        <v>107</v>
      </c>
      <c r="F46" s="36">
        <v>21</v>
      </c>
      <c r="G46" s="84">
        <f t="shared" si="4"/>
        <v>19.626168224299064</v>
      </c>
      <c r="H46" s="85"/>
      <c r="I46" s="85"/>
      <c r="J46" s="85"/>
      <c r="K46" s="105"/>
      <c r="L46" s="105"/>
      <c r="M46" s="118"/>
      <c r="N46" s="118"/>
      <c r="O46" s="118"/>
    </row>
    <row r="47" spans="1:15" s="119" customFormat="1" x14ac:dyDescent="0.2">
      <c r="A47" s="86" t="s">
        <v>18</v>
      </c>
      <c r="B47" s="86"/>
      <c r="C47" s="87" t="s">
        <v>26</v>
      </c>
      <c r="D47" s="64">
        <v>24</v>
      </c>
      <c r="E47" s="64">
        <v>24</v>
      </c>
      <c r="F47" s="36">
        <v>1</v>
      </c>
      <c r="G47" s="84">
        <f>SUM(F47)/E47*100</f>
        <v>4.1666666666666661</v>
      </c>
      <c r="H47" s="85"/>
      <c r="I47" s="85"/>
      <c r="J47" s="85"/>
      <c r="K47" s="105"/>
      <c r="L47" s="105"/>
      <c r="M47" s="118"/>
      <c r="N47" s="118"/>
      <c r="O47" s="118"/>
    </row>
    <row r="48" spans="1:15" x14ac:dyDescent="0.2">
      <c r="A48" s="86" t="s">
        <v>19</v>
      </c>
      <c r="B48" s="86"/>
      <c r="C48" s="87" t="s">
        <v>26</v>
      </c>
      <c r="D48" s="64">
        <v>701</v>
      </c>
      <c r="E48" s="64">
        <v>701</v>
      </c>
      <c r="F48" s="36">
        <v>205</v>
      </c>
      <c r="G48" s="84">
        <f>SUM(F48)/E48*100</f>
        <v>29.243937232524964</v>
      </c>
      <c r="H48" s="42"/>
      <c r="I48" s="42"/>
      <c r="J48" s="42"/>
      <c r="K48" s="43"/>
      <c r="L48" s="43"/>
      <c r="M48" s="32"/>
      <c r="N48" s="32"/>
      <c r="O48" s="32"/>
    </row>
    <row r="49" spans="1:15" x14ac:dyDescent="0.2">
      <c r="A49" s="86" t="s">
        <v>22</v>
      </c>
      <c r="B49" s="86"/>
      <c r="C49" s="87" t="s">
        <v>30</v>
      </c>
      <c r="D49" s="64">
        <v>198</v>
      </c>
      <c r="E49" s="64">
        <v>198</v>
      </c>
      <c r="F49" s="36">
        <v>0</v>
      </c>
      <c r="G49" s="84">
        <f>SUM(F49)/E49*100</f>
        <v>0</v>
      </c>
      <c r="H49" s="42"/>
      <c r="I49" s="42"/>
      <c r="J49" s="42"/>
      <c r="K49" s="43"/>
      <c r="L49" s="43"/>
      <c r="M49" s="32"/>
      <c r="N49" s="32"/>
      <c r="O49" s="32"/>
    </row>
    <row r="50" spans="1:15" x14ac:dyDescent="0.2">
      <c r="A50" s="74" t="s">
        <v>36</v>
      </c>
      <c r="B50" s="31"/>
      <c r="C50" s="54" t="s">
        <v>35</v>
      </c>
      <c r="D50" s="75">
        <v>12</v>
      </c>
      <c r="E50" s="75">
        <v>12</v>
      </c>
      <c r="F50" s="36">
        <v>9</v>
      </c>
      <c r="G50" s="85">
        <f>SUM(F50)/E50*100</f>
        <v>75</v>
      </c>
      <c r="H50" s="42"/>
      <c r="I50" s="42"/>
      <c r="J50" s="42"/>
      <c r="K50" s="43"/>
      <c r="L50" s="43"/>
      <c r="M50" s="32"/>
      <c r="N50" s="32"/>
      <c r="O50" s="32"/>
    </row>
    <row r="51" spans="1:15" ht="12.75" customHeight="1" x14ac:dyDescent="0.2"/>
    <row r="52" spans="1:15" ht="21.75" customHeight="1" x14ac:dyDescent="0.2">
      <c r="A52" s="142" t="s">
        <v>47</v>
      </c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</row>
    <row r="53" spans="1:15" ht="21.75" customHeight="1" x14ac:dyDescent="0.2">
      <c r="A53" s="133" t="s">
        <v>48</v>
      </c>
      <c r="B53" s="144"/>
      <c r="C53" s="145"/>
      <c r="D53" s="140"/>
      <c r="E53" s="140"/>
      <c r="F53" s="146"/>
      <c r="G53" s="146"/>
      <c r="H53" s="143">
        <f>SUM(H57,H60,H62,H72,H74,H77,H80,H86)</f>
        <v>4050173210.6899996</v>
      </c>
      <c r="I53" s="143">
        <f>SUM(I57,I60,I62,I72,I74,I77,I80,I86)</f>
        <v>4079288444.4900002</v>
      </c>
      <c r="J53" s="143">
        <f>SUM(J57,J60,J62,J72,J74,J77,J80,J86)</f>
        <v>2527006030.77</v>
      </c>
      <c r="K53" s="140"/>
      <c r="L53" s="145"/>
      <c r="M53" s="147"/>
      <c r="N53" s="147"/>
      <c r="O53" s="147"/>
    </row>
    <row r="54" spans="1:15" ht="12.75" customHeight="1" x14ac:dyDescent="0.2">
      <c r="A54" s="77"/>
      <c r="B54" s="77"/>
      <c r="C54" s="44"/>
      <c r="D54" s="78"/>
      <c r="E54" s="78"/>
      <c r="F54" s="79"/>
      <c r="G54" s="79"/>
      <c r="H54" s="80"/>
      <c r="I54" s="81"/>
      <c r="J54" s="81"/>
      <c r="K54" s="54"/>
      <c r="L54" s="51"/>
      <c r="M54" s="94"/>
      <c r="N54" s="94"/>
      <c r="O54" s="94"/>
    </row>
    <row r="55" spans="1:15" ht="15.75" x14ac:dyDescent="0.2">
      <c r="A55" s="95" t="s">
        <v>7</v>
      </c>
      <c r="B55" s="96"/>
      <c r="C55" s="97"/>
      <c r="D55" s="98"/>
      <c r="E55" s="98"/>
      <c r="F55" s="69"/>
      <c r="G55" s="69"/>
      <c r="H55" s="66"/>
      <c r="I55" s="50"/>
      <c r="J55" s="50"/>
      <c r="K55" s="51"/>
      <c r="L55" s="51"/>
      <c r="M55" s="68"/>
      <c r="N55" s="68"/>
      <c r="O55" s="68"/>
    </row>
    <row r="56" spans="1:15" ht="15.75" x14ac:dyDescent="0.2">
      <c r="A56" s="95"/>
      <c r="B56" s="96"/>
      <c r="C56" s="97"/>
      <c r="D56" s="98"/>
      <c r="E56" s="98"/>
      <c r="F56" s="69"/>
      <c r="G56" s="69"/>
      <c r="H56" s="66"/>
      <c r="I56" s="50"/>
      <c r="J56" s="67"/>
      <c r="K56" s="51"/>
      <c r="L56" s="51"/>
      <c r="M56" s="68"/>
      <c r="N56" s="68"/>
      <c r="O56" s="68"/>
    </row>
    <row r="57" spans="1:15" x14ac:dyDescent="0.2">
      <c r="A57" s="99" t="s">
        <v>62</v>
      </c>
      <c r="B57" s="62"/>
      <c r="C57" s="100"/>
      <c r="D57" s="101"/>
      <c r="E57" s="101"/>
      <c r="F57" s="101"/>
      <c r="G57" s="36"/>
      <c r="H57" s="57">
        <v>3717614558.5</v>
      </c>
      <c r="I57" s="83">
        <v>3717320244.8899999</v>
      </c>
      <c r="J57" s="57">
        <v>2294241774.4400001</v>
      </c>
      <c r="K57" s="102" t="s">
        <v>8</v>
      </c>
      <c r="L57" s="102" t="s">
        <v>8</v>
      </c>
      <c r="M57" s="73">
        <v>6802</v>
      </c>
      <c r="N57" s="73">
        <v>4220</v>
      </c>
      <c r="O57" s="73">
        <f t="shared" ref="O57" si="6">SUM(M57:N57)</f>
        <v>11022</v>
      </c>
    </row>
    <row r="58" spans="1:15" x14ac:dyDescent="0.2">
      <c r="A58" s="61" t="s">
        <v>79</v>
      </c>
      <c r="B58" s="62"/>
      <c r="C58" s="63" t="s">
        <v>49</v>
      </c>
      <c r="D58" s="64">
        <v>133170</v>
      </c>
      <c r="E58" s="64">
        <v>133170</v>
      </c>
      <c r="F58" s="84">
        <v>98394</v>
      </c>
      <c r="G58" s="36">
        <f>SUM(F58)/E58*100</f>
        <v>73.886010362694293</v>
      </c>
      <c r="H58" s="57"/>
      <c r="I58" s="83"/>
      <c r="J58" s="103"/>
      <c r="K58" s="102"/>
      <c r="L58" s="102"/>
      <c r="M58" s="73"/>
      <c r="N58" s="73"/>
      <c r="O58" s="73"/>
    </row>
    <row r="59" spans="1:15" x14ac:dyDescent="0.2">
      <c r="A59" s="61" t="s">
        <v>50</v>
      </c>
      <c r="B59" s="62"/>
      <c r="C59" s="63" t="s">
        <v>27</v>
      </c>
      <c r="D59" s="64">
        <v>450</v>
      </c>
      <c r="E59" s="64">
        <v>450</v>
      </c>
      <c r="F59" s="36">
        <v>218</v>
      </c>
      <c r="G59" s="36">
        <f>SUM(F59)/E59*100</f>
        <v>48.444444444444443</v>
      </c>
      <c r="H59" s="57"/>
      <c r="I59" s="83"/>
      <c r="J59" s="103"/>
      <c r="K59" s="102"/>
      <c r="L59" s="102"/>
      <c r="M59" s="73"/>
      <c r="N59" s="73"/>
      <c r="O59" s="73"/>
    </row>
    <row r="60" spans="1:15" x14ac:dyDescent="0.2">
      <c r="A60" s="99" t="s">
        <v>63</v>
      </c>
      <c r="B60" s="62"/>
      <c r="C60" s="100"/>
      <c r="D60" s="56"/>
      <c r="E60" s="64"/>
      <c r="F60" s="56"/>
      <c r="G60" s="36"/>
      <c r="H60" s="57">
        <v>3085034.99</v>
      </c>
      <c r="I60" s="83">
        <v>3085034.99</v>
      </c>
      <c r="J60" s="57">
        <v>1451516.31</v>
      </c>
      <c r="K60" s="102" t="s">
        <v>8</v>
      </c>
      <c r="L60" s="102" t="s">
        <v>8</v>
      </c>
      <c r="M60" s="73">
        <v>35</v>
      </c>
      <c r="N60" s="73">
        <v>2</v>
      </c>
      <c r="O60" s="73">
        <f>SUM(M60:N60)</f>
        <v>37</v>
      </c>
    </row>
    <row r="61" spans="1:15" x14ac:dyDescent="0.2">
      <c r="A61" s="86" t="s">
        <v>64</v>
      </c>
      <c r="B61" s="62"/>
      <c r="C61" s="63" t="s">
        <v>49</v>
      </c>
      <c r="D61" s="64">
        <v>444</v>
      </c>
      <c r="E61" s="64">
        <v>444</v>
      </c>
      <c r="F61" s="36">
        <v>333</v>
      </c>
      <c r="G61" s="36">
        <f>SUM(F61)/E61*100</f>
        <v>75</v>
      </c>
      <c r="H61" s="57"/>
      <c r="I61" s="83"/>
      <c r="J61" s="57"/>
      <c r="K61" s="102"/>
      <c r="L61" s="102"/>
      <c r="M61" s="73"/>
      <c r="N61" s="73"/>
      <c r="O61" s="73"/>
    </row>
    <row r="62" spans="1:15" x14ac:dyDescent="0.2">
      <c r="A62" s="99" t="s">
        <v>65</v>
      </c>
      <c r="B62" s="62"/>
      <c r="C62" s="100"/>
      <c r="D62" s="64"/>
      <c r="E62" s="64"/>
      <c r="F62" s="64"/>
      <c r="G62" s="36"/>
      <c r="H62" s="57">
        <v>28008160.199999999</v>
      </c>
      <c r="I62" s="57">
        <v>28789541.050000001</v>
      </c>
      <c r="J62" s="57">
        <v>9972727.6099999994</v>
      </c>
      <c r="K62" s="102" t="s">
        <v>8</v>
      </c>
      <c r="L62" s="102" t="s">
        <v>8</v>
      </c>
      <c r="M62" s="73">
        <v>29051</v>
      </c>
      <c r="N62" s="73">
        <v>20308</v>
      </c>
      <c r="O62" s="73">
        <f t="shared" ref="O62" si="7">SUM(M62:N62)</f>
        <v>49359</v>
      </c>
    </row>
    <row r="63" spans="1:15" x14ac:dyDescent="0.2">
      <c r="A63" s="86" t="s">
        <v>51</v>
      </c>
      <c r="B63" s="62"/>
      <c r="C63" s="63" t="s">
        <v>49</v>
      </c>
      <c r="D63" s="64">
        <v>186</v>
      </c>
      <c r="E63" s="64">
        <v>186</v>
      </c>
      <c r="F63" s="36">
        <v>176</v>
      </c>
      <c r="G63" s="36">
        <f t="shared" ref="G63:G66" si="8">SUM(F63)/E63*100</f>
        <v>94.623655913978496</v>
      </c>
      <c r="H63" s="57"/>
      <c r="I63" s="83"/>
      <c r="J63" s="57"/>
      <c r="K63" s="43"/>
      <c r="L63" s="104"/>
      <c r="M63" s="60"/>
      <c r="N63" s="60"/>
      <c r="O63" s="60"/>
    </row>
    <row r="64" spans="1:15" x14ac:dyDescent="0.2">
      <c r="A64" s="86" t="s">
        <v>66</v>
      </c>
      <c r="B64" s="62"/>
      <c r="C64" s="63" t="s">
        <v>49</v>
      </c>
      <c r="D64" s="64">
        <v>450</v>
      </c>
      <c r="E64" s="64">
        <v>450</v>
      </c>
      <c r="F64" s="36">
        <v>0</v>
      </c>
      <c r="G64" s="36">
        <f t="shared" si="8"/>
        <v>0</v>
      </c>
      <c r="H64" s="57"/>
      <c r="I64" s="83"/>
      <c r="J64" s="57"/>
      <c r="K64" s="43"/>
      <c r="L64" s="104"/>
      <c r="M64" s="60"/>
      <c r="N64" s="60"/>
      <c r="O64" s="60"/>
    </row>
    <row r="65" spans="1:15" x14ac:dyDescent="0.2">
      <c r="A65" s="86" t="s">
        <v>80</v>
      </c>
      <c r="B65" s="62"/>
      <c r="C65" s="63" t="s">
        <v>49</v>
      </c>
      <c r="D65" s="64">
        <v>40000</v>
      </c>
      <c r="E65" s="64">
        <v>40000</v>
      </c>
      <c r="F65" s="36">
        <v>31785</v>
      </c>
      <c r="G65" s="36">
        <f t="shared" si="8"/>
        <v>79.462500000000006</v>
      </c>
      <c r="H65" s="57"/>
      <c r="I65" s="57"/>
      <c r="J65" s="57"/>
      <c r="K65" s="105"/>
      <c r="L65" s="106"/>
      <c r="M65" s="60"/>
      <c r="N65" s="60"/>
      <c r="O65" s="60"/>
    </row>
    <row r="66" spans="1:15" x14ac:dyDescent="0.2">
      <c r="A66" s="153" t="s">
        <v>81</v>
      </c>
      <c r="B66" s="34"/>
      <c r="C66" s="109" t="s">
        <v>49</v>
      </c>
      <c r="D66" s="110">
        <v>4800</v>
      </c>
      <c r="E66" s="110">
        <v>4800</v>
      </c>
      <c r="F66" s="111">
        <v>3748</v>
      </c>
      <c r="G66" s="111">
        <f t="shared" si="8"/>
        <v>78.083333333333343</v>
      </c>
      <c r="H66" s="113"/>
      <c r="I66" s="113"/>
      <c r="J66" s="113"/>
      <c r="K66" s="154"/>
      <c r="L66" s="155"/>
      <c r="M66" s="117"/>
      <c r="N66" s="117"/>
      <c r="O66" s="117"/>
    </row>
    <row r="67" spans="1:15" ht="12.75" customHeight="1" x14ac:dyDescent="0.2">
      <c r="A67" s="86"/>
      <c r="B67" s="62"/>
      <c r="C67" s="63"/>
      <c r="D67" s="64"/>
      <c r="E67" s="64"/>
      <c r="F67" s="36"/>
      <c r="G67" s="36"/>
      <c r="H67" s="57"/>
      <c r="I67" s="57"/>
      <c r="J67" s="57"/>
      <c r="K67" s="105"/>
      <c r="L67" s="106"/>
      <c r="M67" s="60"/>
      <c r="N67" s="60"/>
      <c r="O67" s="60"/>
    </row>
    <row r="68" spans="1:15" ht="12.75" customHeight="1" x14ac:dyDescent="0.2">
      <c r="A68" s="86"/>
      <c r="B68" s="62"/>
      <c r="C68" s="63"/>
      <c r="D68" s="64"/>
      <c r="E68" s="64"/>
      <c r="F68" s="36"/>
      <c r="G68" s="36"/>
      <c r="H68" s="57"/>
      <c r="I68" s="57"/>
      <c r="J68" s="57"/>
      <c r="K68" s="105"/>
      <c r="L68" s="106"/>
      <c r="M68" s="60"/>
      <c r="N68" s="60"/>
      <c r="O68" s="60"/>
    </row>
    <row r="69" spans="1:15" ht="21.75" customHeight="1" x14ac:dyDescent="0.2">
      <c r="A69" s="142" t="s">
        <v>47</v>
      </c>
      <c r="B69" s="148"/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</row>
    <row r="70" spans="1:15" ht="21.75" customHeight="1" x14ac:dyDescent="0.2">
      <c r="A70" s="149" t="s">
        <v>48</v>
      </c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</row>
    <row r="71" spans="1:15" s="119" customFormat="1" ht="5.0999999999999996" customHeight="1" x14ac:dyDescent="0.2">
      <c r="A71" s="151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</row>
    <row r="72" spans="1:15" x14ac:dyDescent="0.2">
      <c r="A72" s="99" t="s">
        <v>52</v>
      </c>
      <c r="B72" s="62"/>
      <c r="C72" s="100"/>
      <c r="D72" s="64"/>
      <c r="E72" s="64"/>
      <c r="F72" s="64"/>
      <c r="G72" s="36"/>
      <c r="H72" s="57">
        <v>2880000</v>
      </c>
      <c r="I72" s="57">
        <v>2880000</v>
      </c>
      <c r="J72" s="57">
        <v>2058251.79</v>
      </c>
      <c r="K72" s="58" t="s">
        <v>8</v>
      </c>
      <c r="L72" s="58" t="s">
        <v>8</v>
      </c>
      <c r="M72" s="60">
        <v>6893</v>
      </c>
      <c r="N72" s="60">
        <v>4305</v>
      </c>
      <c r="O72" s="60">
        <f>SUM(M72:N72)</f>
        <v>11198</v>
      </c>
    </row>
    <row r="73" spans="1:15" x14ac:dyDescent="0.2">
      <c r="A73" s="86" t="s">
        <v>53</v>
      </c>
      <c r="B73" s="62"/>
      <c r="C73" s="63" t="s">
        <v>54</v>
      </c>
      <c r="D73" s="64">
        <v>133806</v>
      </c>
      <c r="E73" s="64">
        <v>133806</v>
      </c>
      <c r="F73" s="36">
        <v>98570</v>
      </c>
      <c r="G73" s="36">
        <f t="shared" ref="G73" si="9">SUM(F73)/E73*100</f>
        <v>73.666352779397045</v>
      </c>
      <c r="H73" s="57"/>
      <c r="I73" s="57"/>
      <c r="J73" s="57"/>
      <c r="K73" s="105"/>
      <c r="L73" s="106"/>
      <c r="M73" s="60"/>
      <c r="N73" s="60"/>
      <c r="O73" s="60"/>
    </row>
    <row r="74" spans="1:15" x14ac:dyDescent="0.2">
      <c r="A74" s="99" t="s">
        <v>67</v>
      </c>
      <c r="B74" s="62"/>
      <c r="C74" s="100"/>
      <c r="D74" s="101"/>
      <c r="E74" s="64"/>
      <c r="F74" s="84"/>
      <c r="G74" s="36"/>
      <c r="H74" s="57">
        <v>15840687.699999999</v>
      </c>
      <c r="I74" s="57">
        <v>14650754.189999999</v>
      </c>
      <c r="J74" s="57">
        <v>8164880.21</v>
      </c>
      <c r="K74" s="58" t="s">
        <v>8</v>
      </c>
      <c r="L74" s="58" t="s">
        <v>8</v>
      </c>
      <c r="M74" s="60">
        <v>0</v>
      </c>
      <c r="N74" s="60">
        <v>0</v>
      </c>
      <c r="O74" s="60">
        <f t="shared" ref="O74" si="10">SUM(M74:N74)</f>
        <v>0</v>
      </c>
    </row>
    <row r="75" spans="1:15" x14ac:dyDescent="0.2">
      <c r="A75" s="86" t="s">
        <v>68</v>
      </c>
      <c r="B75" s="62"/>
      <c r="C75" s="87" t="s">
        <v>70</v>
      </c>
      <c r="D75" s="64">
        <v>18435</v>
      </c>
      <c r="E75" s="64">
        <v>11845</v>
      </c>
      <c r="F75" s="84">
        <v>0</v>
      </c>
      <c r="G75" s="36">
        <f t="shared" ref="G75" si="11">SUM(F75)/E75*100</f>
        <v>0</v>
      </c>
      <c r="H75" s="57"/>
      <c r="I75" s="57"/>
      <c r="J75" s="57"/>
      <c r="K75" s="105"/>
      <c r="L75" s="106"/>
      <c r="M75" s="60"/>
      <c r="N75" s="60"/>
      <c r="O75" s="60"/>
    </row>
    <row r="76" spans="1:15" x14ac:dyDescent="0.2">
      <c r="A76" s="86" t="s">
        <v>69</v>
      </c>
      <c r="B76" s="62"/>
      <c r="C76" s="87" t="s">
        <v>70</v>
      </c>
      <c r="D76" s="64">
        <v>4875</v>
      </c>
      <c r="E76" s="64">
        <v>4875</v>
      </c>
      <c r="F76" s="36">
        <v>0</v>
      </c>
      <c r="G76" s="36">
        <f>SUM(F76)/E76*100</f>
        <v>0</v>
      </c>
      <c r="H76" s="57"/>
      <c r="I76" s="57"/>
      <c r="J76" s="57"/>
      <c r="K76" s="105"/>
      <c r="L76" s="106"/>
      <c r="M76" s="60"/>
      <c r="N76" s="60"/>
      <c r="O76" s="60"/>
    </row>
    <row r="77" spans="1:15" x14ac:dyDescent="0.2">
      <c r="A77" s="99" t="s">
        <v>71</v>
      </c>
      <c r="B77" s="62"/>
      <c r="C77" s="100"/>
      <c r="D77" s="56"/>
      <c r="E77" s="56"/>
      <c r="F77" s="56"/>
      <c r="G77" s="56"/>
      <c r="H77" s="57">
        <v>14262220.609999999</v>
      </c>
      <c r="I77" s="57">
        <v>13963676.09</v>
      </c>
      <c r="J77" s="57">
        <v>5884946.6699999999</v>
      </c>
      <c r="K77" s="58" t="s">
        <v>8</v>
      </c>
      <c r="L77" s="58" t="s">
        <v>8</v>
      </c>
      <c r="M77" s="60">
        <v>1364</v>
      </c>
      <c r="N77" s="60">
        <v>1133</v>
      </c>
      <c r="O77" s="60">
        <f>SUM(M77:N77)</f>
        <v>2497</v>
      </c>
    </row>
    <row r="78" spans="1:15" x14ac:dyDescent="0.2">
      <c r="A78" s="86" t="s">
        <v>72</v>
      </c>
      <c r="B78" s="62"/>
      <c r="C78" s="63" t="s">
        <v>27</v>
      </c>
      <c r="D78" s="64">
        <v>5272</v>
      </c>
      <c r="E78" s="64">
        <v>4722</v>
      </c>
      <c r="F78" s="36">
        <v>2483</v>
      </c>
      <c r="G78" s="36">
        <f>SUM(F78)/E78*100</f>
        <v>52.58365099534096</v>
      </c>
      <c r="H78" s="57"/>
      <c r="I78" s="57"/>
      <c r="J78" s="57"/>
      <c r="K78" s="105"/>
      <c r="L78" s="106"/>
      <c r="M78" s="60"/>
      <c r="N78" s="60"/>
      <c r="O78" s="60"/>
    </row>
    <row r="79" spans="1:15" x14ac:dyDescent="0.2">
      <c r="A79" s="61" t="s">
        <v>90</v>
      </c>
      <c r="B79" s="62"/>
      <c r="C79" s="63" t="s">
        <v>54</v>
      </c>
      <c r="D79" s="64">
        <v>630</v>
      </c>
      <c r="E79" s="64">
        <v>630</v>
      </c>
      <c r="F79" s="36">
        <v>14</v>
      </c>
      <c r="G79" s="36">
        <f>SUM(F79)/E79*100</f>
        <v>2.2222222222222223</v>
      </c>
      <c r="H79" s="57"/>
      <c r="I79" s="57"/>
      <c r="J79" s="57"/>
      <c r="K79" s="105"/>
      <c r="L79" s="106"/>
      <c r="M79" s="60"/>
      <c r="N79" s="60"/>
      <c r="O79" s="60"/>
    </row>
    <row r="80" spans="1:15" x14ac:dyDescent="0.2">
      <c r="A80" s="99" t="s">
        <v>73</v>
      </c>
      <c r="B80" s="62"/>
      <c r="C80" s="100"/>
      <c r="D80" s="56"/>
      <c r="E80" s="56"/>
      <c r="F80" s="56"/>
      <c r="G80" s="41"/>
      <c r="H80" s="57">
        <v>257550000</v>
      </c>
      <c r="I80" s="57">
        <v>287550000</v>
      </c>
      <c r="J80" s="57">
        <v>198928000</v>
      </c>
      <c r="K80" s="58" t="s">
        <v>8</v>
      </c>
      <c r="L80" s="58" t="s">
        <v>8</v>
      </c>
      <c r="M80" s="60">
        <v>1360</v>
      </c>
      <c r="N80" s="60">
        <v>1122</v>
      </c>
      <c r="O80" s="60">
        <f>SUM(M80:N80)</f>
        <v>2482</v>
      </c>
    </row>
    <row r="81" spans="1:15" x14ac:dyDescent="0.2">
      <c r="A81" s="61" t="s">
        <v>74</v>
      </c>
      <c r="B81" s="62"/>
      <c r="C81" s="63" t="s">
        <v>45</v>
      </c>
      <c r="D81" s="64">
        <v>2209</v>
      </c>
      <c r="E81" s="64">
        <v>2164</v>
      </c>
      <c r="F81" s="36">
        <v>1861</v>
      </c>
      <c r="G81" s="36">
        <f t="shared" ref="G81:G83" si="12">SUM(F81)/E81*100</f>
        <v>85.998151571164499</v>
      </c>
      <c r="H81" s="57"/>
      <c r="I81" s="57"/>
      <c r="J81" s="57"/>
      <c r="K81" s="105"/>
      <c r="L81" s="106"/>
      <c r="M81" s="60"/>
      <c r="N81" s="60"/>
      <c r="O81" s="60"/>
    </row>
    <row r="82" spans="1:15" ht="12.75" customHeight="1" x14ac:dyDescent="0.2">
      <c r="A82" s="61" t="s">
        <v>91</v>
      </c>
      <c r="B82" s="62"/>
      <c r="C82" s="63" t="s">
        <v>45</v>
      </c>
      <c r="D82" s="64">
        <v>1490</v>
      </c>
      <c r="E82" s="64">
        <v>745</v>
      </c>
      <c r="F82" s="36">
        <v>0</v>
      </c>
      <c r="G82" s="107">
        <f t="shared" si="12"/>
        <v>0</v>
      </c>
      <c r="H82" s="57"/>
      <c r="I82" s="57"/>
      <c r="J82" s="57"/>
      <c r="K82" s="105"/>
      <c r="L82" s="106"/>
      <c r="M82" s="60"/>
      <c r="N82" s="60"/>
      <c r="O82" s="60"/>
    </row>
    <row r="83" spans="1:15" ht="25.5" x14ac:dyDescent="0.2">
      <c r="A83" s="61" t="s">
        <v>92</v>
      </c>
      <c r="B83" s="62"/>
      <c r="C83" s="63" t="s">
        <v>45</v>
      </c>
      <c r="D83" s="64">
        <v>1340</v>
      </c>
      <c r="E83" s="64">
        <v>1340</v>
      </c>
      <c r="F83" s="36">
        <v>96</v>
      </c>
      <c r="G83" s="107">
        <f t="shared" si="12"/>
        <v>7.1641791044776122</v>
      </c>
      <c r="H83" s="57"/>
      <c r="I83" s="57"/>
      <c r="J83" s="57"/>
      <c r="K83" s="105"/>
      <c r="L83" s="106"/>
      <c r="M83" s="60"/>
      <c r="N83" s="60"/>
      <c r="O83" s="60"/>
    </row>
    <row r="84" spans="1:15" ht="25.5" x14ac:dyDescent="0.2">
      <c r="A84" s="61" t="s">
        <v>93</v>
      </c>
      <c r="B84" s="62"/>
      <c r="C84" s="63" t="s">
        <v>45</v>
      </c>
      <c r="D84" s="64">
        <v>175</v>
      </c>
      <c r="E84" s="64">
        <v>399</v>
      </c>
      <c r="F84" s="36">
        <v>510</v>
      </c>
      <c r="G84" s="107">
        <f t="shared" ref="G84" si="13">SUM(F84)/E84*100</f>
        <v>127.81954887218046</v>
      </c>
      <c r="H84" s="57"/>
      <c r="I84" s="57"/>
      <c r="J84" s="57"/>
      <c r="K84" s="105"/>
      <c r="L84" s="106"/>
      <c r="M84" s="60"/>
      <c r="N84" s="60"/>
      <c r="O84" s="60"/>
    </row>
    <row r="85" spans="1:15" ht="12.75" customHeight="1" x14ac:dyDescent="0.2">
      <c r="A85" s="61" t="s">
        <v>85</v>
      </c>
      <c r="B85" s="62"/>
      <c r="C85" s="63" t="s">
        <v>45</v>
      </c>
      <c r="D85" s="64">
        <v>0</v>
      </c>
      <c r="E85" s="64">
        <v>45</v>
      </c>
      <c r="F85" s="36">
        <v>15</v>
      </c>
      <c r="G85" s="107">
        <f t="shared" ref="G85" si="14">SUM(F85)/E85*100</f>
        <v>33.333333333333329</v>
      </c>
      <c r="H85" s="57"/>
      <c r="I85" s="57"/>
      <c r="J85" s="57"/>
      <c r="K85" s="105"/>
      <c r="L85" s="106"/>
      <c r="M85" s="60"/>
      <c r="N85" s="60"/>
      <c r="O85" s="60"/>
    </row>
    <row r="86" spans="1:15" x14ac:dyDescent="0.2">
      <c r="A86" s="99" t="s">
        <v>75</v>
      </c>
      <c r="B86" s="62"/>
      <c r="C86" s="63"/>
      <c r="D86" s="64"/>
      <c r="E86" s="64"/>
      <c r="F86" s="64"/>
      <c r="G86" s="107"/>
      <c r="H86" s="57">
        <v>10932548.689999999</v>
      </c>
      <c r="I86" s="83">
        <v>11049193.279999999</v>
      </c>
      <c r="J86" s="57">
        <v>6303933.7400000002</v>
      </c>
      <c r="K86" s="102" t="s">
        <v>8</v>
      </c>
      <c r="L86" s="102" t="s">
        <v>8</v>
      </c>
      <c r="M86" s="73">
        <v>4670</v>
      </c>
      <c r="N86" s="73">
        <v>673</v>
      </c>
      <c r="O86" s="73">
        <f t="shared" ref="O86" si="15">SUM(M86:N86)</f>
        <v>5343</v>
      </c>
    </row>
    <row r="87" spans="1:15" x14ac:dyDescent="0.2">
      <c r="A87" s="61" t="s">
        <v>46</v>
      </c>
      <c r="B87" s="62"/>
      <c r="C87" s="63" t="s">
        <v>41</v>
      </c>
      <c r="D87" s="64">
        <v>4320</v>
      </c>
      <c r="E87" s="64">
        <v>3240</v>
      </c>
      <c r="F87" s="36">
        <v>1459</v>
      </c>
      <c r="G87" s="84">
        <f>SUM(F87)/E87*100</f>
        <v>45.03086419753086</v>
      </c>
      <c r="H87" s="57"/>
      <c r="I87" s="83"/>
      <c r="J87" s="57"/>
      <c r="K87" s="43"/>
      <c r="L87" s="104"/>
      <c r="M87" s="60"/>
      <c r="N87" s="60"/>
      <c r="O87" s="60"/>
    </row>
    <row r="88" spans="1:15" x14ac:dyDescent="0.2">
      <c r="A88" s="61" t="s">
        <v>76</v>
      </c>
      <c r="B88" s="62"/>
      <c r="C88" s="63" t="s">
        <v>24</v>
      </c>
      <c r="D88" s="64">
        <v>10744</v>
      </c>
      <c r="E88" s="64">
        <v>7454</v>
      </c>
      <c r="F88" s="36">
        <v>4015</v>
      </c>
      <c r="G88" s="84">
        <f t="shared" ref="G88:G89" si="16">SUM(F88)/E88*100</f>
        <v>53.863697343708075</v>
      </c>
      <c r="H88" s="57"/>
      <c r="I88" s="83"/>
      <c r="J88" s="57"/>
      <c r="K88" s="43"/>
      <c r="L88" s="104"/>
      <c r="M88" s="60"/>
      <c r="N88" s="60"/>
      <c r="O88" s="60"/>
    </row>
    <row r="89" spans="1:15" x14ac:dyDescent="0.2">
      <c r="A89" s="108" t="s">
        <v>77</v>
      </c>
      <c r="B89" s="34"/>
      <c r="C89" s="109" t="s">
        <v>70</v>
      </c>
      <c r="D89" s="110">
        <v>5299</v>
      </c>
      <c r="E89" s="110">
        <v>3993</v>
      </c>
      <c r="F89" s="111">
        <v>399</v>
      </c>
      <c r="G89" s="112">
        <f t="shared" si="16"/>
        <v>9.992486851990984</v>
      </c>
      <c r="H89" s="113"/>
      <c r="I89" s="114"/>
      <c r="J89" s="113"/>
      <c r="K89" s="115"/>
      <c r="L89" s="116"/>
      <c r="M89" s="117"/>
      <c r="N89" s="117"/>
      <c r="O89" s="117"/>
    </row>
  </sheetData>
  <sheetProtection selectLockedCells="1" selectUnlockedCells="1"/>
  <mergeCells count="12">
    <mergeCell ref="A69:O69"/>
    <mergeCell ref="A70:O70"/>
    <mergeCell ref="A1:O1"/>
    <mergeCell ref="I5:I6"/>
    <mergeCell ref="J5:J6"/>
    <mergeCell ref="A16:O16"/>
    <mergeCell ref="A52:O52"/>
    <mergeCell ref="B5:C6"/>
    <mergeCell ref="D5:G5"/>
    <mergeCell ref="H5:H6"/>
    <mergeCell ref="K5:O5"/>
    <mergeCell ref="A7:O7"/>
  </mergeCells>
  <printOptions horizontalCentered="1"/>
  <pageMargins left="0.31496062992126" right="0.31496062992126" top="0.511811023622047" bottom="0.31496062992126" header="0.74803149606299202" footer="0.31496062992126"/>
  <pageSetup paperSize="139" scale="55" firstPageNumber="0" orientation="landscape" cellComments="atEnd" r:id="rId1"/>
  <headerFooter>
    <oddHeader>&amp;RPágina &amp;P de &amp;N</oddHeader>
  </headerFooter>
  <ignoredErrors>
    <ignoredError sqref="O12 G13:G14 G22:G29 G35:G50 G72:G89 O21:O24 O34:O48 O72:O80 O86 O57:O66 G58:G6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Indicadores de Resultados</vt:lpstr>
      <vt:lpstr>'Indicadores de Resultados'!__xlnm.Print_Titles</vt:lpstr>
      <vt:lpstr>'Indicadores de Resultados'!Excel_BuiltIn_Print_Titles</vt:lpstr>
      <vt:lpstr>'Indicadores de Resultados'!Títulos_a_imprimir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Dra. María Teresa Mandujano Martínez</dc:creator>
  <cp:lastModifiedBy>Jesús Gabriel Coyoli González</cp:lastModifiedBy>
  <cp:lastPrinted>2021-11-09T21:41:25Z</cp:lastPrinted>
  <dcterms:created xsi:type="dcterms:W3CDTF">2019-03-20T01:11:54Z</dcterms:created>
  <dcterms:modified xsi:type="dcterms:W3CDTF">2021-11-09T21:42:13Z</dcterms:modified>
</cp:coreProperties>
</file>