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Información Magin\Gobierno\"/>
    </mc:Choice>
  </mc:AlternateContent>
  <bookViews>
    <workbookView xWindow="0" yWindow="0" windowWidth="19200" windowHeight="11595"/>
  </bookViews>
  <sheets>
    <sheet name="33 LDF-6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6" i="1" l="1"/>
  <c r="I106" i="1" s="1"/>
  <c r="F105" i="1"/>
  <c r="I105" i="1" s="1"/>
  <c r="F104" i="1"/>
  <c r="I104" i="1" s="1"/>
  <c r="F103" i="1"/>
  <c r="I103" i="1" s="1"/>
  <c r="F102" i="1"/>
  <c r="I102" i="1" s="1"/>
  <c r="F101" i="1"/>
  <c r="I101" i="1" s="1"/>
  <c r="H100" i="1"/>
  <c r="G100" i="1"/>
  <c r="F100" i="1"/>
  <c r="I100" i="1" s="1"/>
  <c r="E100" i="1"/>
  <c r="D100" i="1"/>
  <c r="F99" i="1"/>
  <c r="I99" i="1" s="1"/>
  <c r="F98" i="1"/>
  <c r="I98" i="1" s="1"/>
  <c r="H97" i="1"/>
  <c r="G97" i="1"/>
  <c r="F97" i="1"/>
  <c r="I97" i="1" s="1"/>
  <c r="E97" i="1"/>
  <c r="D97" i="1"/>
  <c r="F96" i="1"/>
  <c r="I96" i="1" s="1"/>
  <c r="F95" i="1"/>
  <c r="I95" i="1" s="1"/>
  <c r="H94" i="1"/>
  <c r="G94" i="1"/>
  <c r="F94" i="1"/>
  <c r="I94" i="1" s="1"/>
  <c r="E94" i="1"/>
  <c r="D94" i="1"/>
  <c r="F93" i="1"/>
  <c r="I93" i="1" s="1"/>
  <c r="F92" i="1"/>
  <c r="I92" i="1" s="1"/>
  <c r="F91" i="1"/>
  <c r="I91" i="1" s="1"/>
  <c r="F90" i="1"/>
  <c r="I90" i="1" s="1"/>
  <c r="F89" i="1"/>
  <c r="I89" i="1" s="1"/>
  <c r="F88" i="1"/>
  <c r="I88" i="1" s="1"/>
  <c r="F87" i="1"/>
  <c r="I87" i="1" s="1"/>
  <c r="F86" i="1"/>
  <c r="I86" i="1" s="1"/>
  <c r="F85" i="1"/>
  <c r="I85" i="1" s="1"/>
  <c r="F84" i="1"/>
  <c r="I84" i="1" s="1"/>
  <c r="F83" i="1"/>
  <c r="I83" i="1" s="1"/>
  <c r="F82" i="1"/>
  <c r="I82" i="1" s="1"/>
  <c r="F81" i="1"/>
  <c r="I81" i="1" s="1"/>
  <c r="F80" i="1"/>
  <c r="I80" i="1" s="1"/>
  <c r="F79" i="1"/>
  <c r="I79" i="1" s="1"/>
  <c r="F78" i="1"/>
  <c r="I78" i="1" s="1"/>
  <c r="F77" i="1"/>
  <c r="I77" i="1" s="1"/>
  <c r="F76" i="1"/>
  <c r="I76" i="1" s="1"/>
  <c r="F75" i="1"/>
  <c r="I75" i="1" s="1"/>
  <c r="F74" i="1"/>
  <c r="I74" i="1" s="1"/>
  <c r="F73" i="1"/>
  <c r="I73" i="1" s="1"/>
  <c r="F72" i="1"/>
  <c r="I72" i="1" s="1"/>
  <c r="H71" i="1"/>
  <c r="G71" i="1"/>
  <c r="E71" i="1"/>
  <c r="D71" i="1"/>
  <c r="F71" i="1" s="1"/>
  <c r="F70" i="1"/>
  <c r="I70" i="1" s="1"/>
  <c r="F69" i="1"/>
  <c r="I69" i="1" s="1"/>
  <c r="F68" i="1"/>
  <c r="I68" i="1" s="1"/>
  <c r="D68" i="1"/>
  <c r="I67" i="1"/>
  <c r="F67" i="1"/>
  <c r="I66" i="1"/>
  <c r="F66" i="1"/>
  <c r="I65" i="1"/>
  <c r="F65" i="1"/>
  <c r="I64" i="1"/>
  <c r="F64" i="1"/>
  <c r="I63" i="1"/>
  <c r="F63" i="1"/>
  <c r="I62" i="1"/>
  <c r="F62" i="1"/>
  <c r="I61" i="1"/>
  <c r="F61" i="1"/>
  <c r="H60" i="1"/>
  <c r="G60" i="1"/>
  <c r="E60" i="1"/>
  <c r="D60" i="1"/>
  <c r="H59" i="1"/>
  <c r="H108" i="1" s="1"/>
  <c r="G59" i="1"/>
  <c r="G108" i="1" s="1"/>
  <c r="E59" i="1"/>
  <c r="E108" i="1" s="1"/>
  <c r="D59" i="1"/>
  <c r="D108" i="1" s="1"/>
  <c r="I57" i="1"/>
  <c r="F57" i="1"/>
  <c r="I56" i="1"/>
  <c r="F56" i="1"/>
  <c r="I55" i="1"/>
  <c r="F55" i="1"/>
  <c r="I54" i="1"/>
  <c r="F54" i="1"/>
  <c r="I53" i="1"/>
  <c r="F53" i="1"/>
  <c r="I52" i="1"/>
  <c r="F52" i="1"/>
  <c r="H51" i="1"/>
  <c r="G51" i="1"/>
  <c r="I51" i="1" s="1"/>
  <c r="F51" i="1"/>
  <c r="E51" i="1"/>
  <c r="D51" i="1"/>
  <c r="I50" i="1"/>
  <c r="F50" i="1"/>
  <c r="I49" i="1"/>
  <c r="F49" i="1"/>
  <c r="H48" i="1"/>
  <c r="G48" i="1"/>
  <c r="I48" i="1" s="1"/>
  <c r="F48" i="1"/>
  <c r="E48" i="1"/>
  <c r="D48" i="1"/>
  <c r="I47" i="1"/>
  <c r="F47" i="1"/>
  <c r="I46" i="1"/>
  <c r="F46" i="1"/>
  <c r="H45" i="1"/>
  <c r="G45" i="1"/>
  <c r="I45" i="1" s="1"/>
  <c r="F45" i="1"/>
  <c r="E45" i="1"/>
  <c r="D45" i="1"/>
  <c r="I44" i="1"/>
  <c r="F44" i="1"/>
  <c r="I43" i="1"/>
  <c r="F43" i="1"/>
  <c r="I42" i="1"/>
  <c r="F42" i="1"/>
  <c r="I41" i="1"/>
  <c r="F41" i="1"/>
  <c r="I40" i="1"/>
  <c r="F40" i="1"/>
  <c r="I39" i="1"/>
  <c r="F39" i="1"/>
  <c r="I38" i="1"/>
  <c r="F38" i="1"/>
  <c r="I37" i="1"/>
  <c r="F37" i="1"/>
  <c r="I36" i="1"/>
  <c r="F36" i="1"/>
  <c r="I35" i="1"/>
  <c r="F35" i="1"/>
  <c r="I34" i="1"/>
  <c r="F34" i="1"/>
  <c r="I33" i="1"/>
  <c r="F33" i="1"/>
  <c r="I32" i="1"/>
  <c r="F32" i="1"/>
  <c r="I31" i="1"/>
  <c r="F31" i="1"/>
  <c r="I30" i="1"/>
  <c r="F30" i="1"/>
  <c r="I29" i="1"/>
  <c r="F29" i="1"/>
  <c r="I28" i="1"/>
  <c r="F28" i="1"/>
  <c r="I27" i="1"/>
  <c r="F27" i="1"/>
  <c r="I26" i="1"/>
  <c r="F26" i="1"/>
  <c r="I25" i="1"/>
  <c r="F25" i="1"/>
  <c r="I24" i="1"/>
  <c r="F24" i="1"/>
  <c r="I23" i="1"/>
  <c r="F23" i="1"/>
  <c r="H22" i="1"/>
  <c r="G22" i="1"/>
  <c r="I22" i="1" s="1"/>
  <c r="I11" i="1" s="1"/>
  <c r="I10" i="1" s="1"/>
  <c r="F22" i="1"/>
  <c r="E22" i="1"/>
  <c r="D22" i="1"/>
  <c r="I21" i="1"/>
  <c r="F21" i="1"/>
  <c r="I20" i="1"/>
  <c r="F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H11" i="1"/>
  <c r="G11" i="1"/>
  <c r="F11" i="1"/>
  <c r="E11" i="1"/>
  <c r="D11" i="1"/>
  <c r="H10" i="1"/>
  <c r="G10" i="1"/>
  <c r="F10" i="1"/>
  <c r="E10" i="1"/>
  <c r="D10" i="1"/>
  <c r="I71" i="1" l="1"/>
  <c r="I60" i="1" s="1"/>
  <c r="I59" i="1" s="1"/>
  <c r="F60" i="1"/>
  <c r="F59" i="1" s="1"/>
  <c r="F108" i="1" s="1"/>
  <c r="I108" i="1" s="1"/>
</calcChain>
</file>

<file path=xl/sharedStrings.xml><?xml version="1.0" encoding="utf-8"?>
<sst xmlns="http://schemas.openxmlformats.org/spreadsheetml/2006/main" count="112" uniqueCount="65">
  <si>
    <t>GOBIERNO CONSTITUCIONAL DEL ESTADO DE CHIAPAS</t>
  </si>
  <si>
    <t>GOBIERNO ESTATAL</t>
  </si>
  <si>
    <t>ESTADO ANALÍTICO DEL EJERCICIO DE PRESUPUESTO DE EGRESOS DETALLADO CONSOLIDADO</t>
  </si>
  <si>
    <t>CLASIFICACIÓN ADMINISTRATIVA</t>
  </si>
  <si>
    <t>DEL 1 DE ENERO AL 30 DE SEPTIEMBRE DE 2021</t>
  </si>
  <si>
    <t>(Pesos)</t>
  </si>
  <si>
    <t>CONCEPTO</t>
  </si>
  <si>
    <t>E G R E S O S</t>
  </si>
  <si>
    <t xml:space="preserve">SUBEJERCICIO </t>
  </si>
  <si>
    <t>APROBADO</t>
  </si>
  <si>
    <t>AMPLIACIONES/  (REDUCCIONES)</t>
  </si>
  <si>
    <t>MODIFICADO</t>
  </si>
  <si>
    <t>DEVENGADO</t>
  </si>
  <si>
    <t>PAGADO</t>
  </si>
  <si>
    <t>I.  Gasto No Etiquetado</t>
  </si>
  <si>
    <t>PODER EJECUTIVO</t>
  </si>
  <si>
    <t>Gubernatura</t>
  </si>
  <si>
    <t>Secretaría General de Gobierno</t>
  </si>
  <si>
    <t>Comisión Estatal de Búsqueda de Personas</t>
  </si>
  <si>
    <t>Secretaria de Hacienda</t>
  </si>
  <si>
    <t>Oficialía Mayor del Estado de Chiapas</t>
  </si>
  <si>
    <t>Secretaría de Bienestar</t>
  </si>
  <si>
    <t>Instituto de la Juventud del Estado de Chiapas</t>
  </si>
  <si>
    <t>Secretaría para el Desarrollo Sustentable de los Pueblos Indígenas</t>
  </si>
  <si>
    <t>Instituto de Protección Social y Beneficencia Pública del Estado de Chiapas</t>
  </si>
  <si>
    <t>Centro Estatal de Trasplantes del Estado de Chiapas</t>
  </si>
  <si>
    <t>Secretaría de Educación</t>
  </si>
  <si>
    <t xml:space="preserve">   Educación Estatal</t>
  </si>
  <si>
    <t xml:space="preserve">   Educación Federalizada</t>
  </si>
  <si>
    <t>Secretaría de Seguridad y Protección Ciudadana</t>
  </si>
  <si>
    <t>Instituto de Formación Policial</t>
  </si>
  <si>
    <t>Secretaría de Movilidad y Transporte</t>
  </si>
  <si>
    <t>Secretaría de Honestidad y Función Pública</t>
  </si>
  <si>
    <t>Secretaría de Obras Públicas</t>
  </si>
  <si>
    <t>Secretaría de Turismo</t>
  </si>
  <si>
    <t>Secretaría de Medio Ambiente e Historia Natural</t>
  </si>
  <si>
    <t>Coordinación Estatal para el Mejoramiento del Zoológico Miguel Álvarez del Toro</t>
  </si>
  <si>
    <t>Secretaría de Igualdad de Género</t>
  </si>
  <si>
    <t>Secretaría de Protección Civil</t>
  </si>
  <si>
    <t>Secretaría de Agricultura, Ganadería y Pesca</t>
  </si>
  <si>
    <t>Secretaría de Economía y del Trabajo</t>
  </si>
  <si>
    <t>Comisión Estatal de Mejora Regulatoria</t>
  </si>
  <si>
    <t>Junta Local de Conciliación y Arbitraje del Estado de Chiapas</t>
  </si>
  <si>
    <t>Organismos Subsidiados</t>
  </si>
  <si>
    <t>Ayudas a la Ciudadanía</t>
  </si>
  <si>
    <t>Deuda Pública</t>
  </si>
  <si>
    <t>Provisiones Salariales y Económicas</t>
  </si>
  <si>
    <t xml:space="preserve">Obligaciones </t>
  </si>
  <si>
    <t>Municipios</t>
  </si>
  <si>
    <t>PODER LEGISLATIVO</t>
  </si>
  <si>
    <t>Congreso del Estado</t>
  </si>
  <si>
    <t>Órgano de Fiscalización Superior del Congreso del Estado</t>
  </si>
  <si>
    <t>PODER JUDICIAL</t>
  </si>
  <si>
    <t>Consejo de la Judicatura</t>
  </si>
  <si>
    <t>Tribunal Administrativo</t>
  </si>
  <si>
    <t>ÓRGANOS AUTÓNOMOS</t>
  </si>
  <si>
    <t>Instituto de Elecciones y Participación Ciudadana</t>
  </si>
  <si>
    <t>Comisión Estatal de los Derechos Humanos</t>
  </si>
  <si>
    <t>Fiscalía General del Estado</t>
  </si>
  <si>
    <t>Tribunal Electoral del Estado de Chiapas</t>
  </si>
  <si>
    <t>Instituto de Transparencia, Acceso a la Información y Protección de Datos Personales del Estado de Chiapas</t>
  </si>
  <si>
    <t>Universidad Autónoma de Chiapas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</si>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</sst>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(#\ ###\ ###\ ##0\)\ "/>
  </numFmts>
  <fonts count="15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7" fillId="0" borderId="0"/>
    <xf numFmtId="0" fontId="7" fillId="0" borderId="0"/>
  </cellStyleXfs>
  <cellXfs count="50">
    <xf numFmtId="0" fontId="0" fillId="0" borderId="0" xfId="0"/>
    <xf numFmtId="0" fontId="3" fillId="2" borderId="0" xfId="0" applyFont="1" applyFill="1" applyBorder="1" applyAlignment="1">
      <alignment horizontal="center" vertical="top" wrapText="1" readingOrder="1"/>
    </xf>
    <xf numFmtId="0" fontId="4" fillId="0" borderId="0" xfId="1" applyFont="1" applyBorder="1"/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 wrapText="1"/>
    </xf>
    <xf numFmtId="0" fontId="5" fillId="2" borderId="0" xfId="2" applyNumberFormat="1" applyFont="1" applyFill="1" applyBorder="1" applyAlignment="1" applyProtection="1">
      <alignment horizontal="center"/>
    </xf>
    <xf numFmtId="0" fontId="6" fillId="3" borderId="1" xfId="0" applyFont="1" applyFill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 wrapText="1" readingOrder="1"/>
    </xf>
    <xf numFmtId="164" fontId="6" fillId="3" borderId="2" xfId="0" applyNumberFormat="1" applyFont="1" applyFill="1" applyBorder="1" applyAlignment="1">
      <alignment horizontal="center" vertical="top" wrapText="1" readingOrder="1"/>
    </xf>
    <xf numFmtId="164" fontId="6" fillId="3" borderId="3" xfId="0" applyNumberFormat="1" applyFont="1" applyFill="1" applyBorder="1" applyAlignment="1">
      <alignment horizontal="center" vertical="center" wrapText="1" readingOrder="1"/>
    </xf>
    <xf numFmtId="0" fontId="6" fillId="3" borderId="4" xfId="0" applyFont="1" applyFill="1" applyBorder="1" applyAlignment="1">
      <alignment horizontal="center" vertical="center" wrapText="1" readingOrder="1"/>
    </xf>
    <xf numFmtId="0" fontId="6" fillId="3" borderId="5" xfId="0" applyFont="1" applyFill="1" applyBorder="1" applyAlignment="1">
      <alignment horizontal="center" vertical="center" wrapText="1" readingOrder="1"/>
    </xf>
    <xf numFmtId="164" fontId="6" fillId="3" borderId="5" xfId="0" applyNumberFormat="1" applyFont="1" applyFill="1" applyBorder="1" applyAlignment="1">
      <alignment horizontal="center" vertical="center" wrapText="1" readingOrder="1"/>
    </xf>
    <xf numFmtId="164" fontId="6" fillId="3" borderId="5" xfId="2" applyNumberFormat="1" applyFont="1" applyFill="1" applyBorder="1" applyAlignment="1" applyProtection="1">
      <alignment horizontal="center" vertical="center" wrapText="1"/>
    </xf>
    <xf numFmtId="164" fontId="6" fillId="3" borderId="6" xfId="0" applyNumberFormat="1" applyFont="1" applyFill="1" applyBorder="1" applyAlignment="1">
      <alignment horizontal="center" vertical="center" wrapText="1" readingOrder="1"/>
    </xf>
    <xf numFmtId="0" fontId="4" fillId="0" borderId="0" xfId="1" applyFont="1" applyFill="1" applyBorder="1"/>
    <xf numFmtId="0" fontId="4" fillId="0" borderId="0" xfId="3" applyFont="1" applyFill="1" applyBorder="1" applyAlignment="1">
      <alignment horizontal="center" vertical="top"/>
    </xf>
    <xf numFmtId="0" fontId="4" fillId="0" borderId="0" xfId="3" applyFont="1" applyFill="1" applyBorder="1" applyAlignment="1">
      <alignment horizontal="justify" vertical="top"/>
    </xf>
    <xf numFmtId="164" fontId="8" fillId="0" borderId="0" xfId="0" applyNumberFormat="1" applyFont="1" applyFill="1" applyBorder="1" applyAlignment="1">
      <alignment horizontal="right" vertical="top"/>
    </xf>
    <xf numFmtId="0" fontId="9" fillId="0" borderId="0" xfId="1" applyFont="1" applyFill="1" applyBorder="1" applyAlignment="1">
      <alignment horizontal="left"/>
    </xf>
    <xf numFmtId="164" fontId="10" fillId="0" borderId="0" xfId="0" applyNumberFormat="1" applyFont="1" applyFill="1" applyBorder="1" applyAlignment="1">
      <alignment horizontal="right" vertical="top"/>
    </xf>
    <xf numFmtId="0" fontId="9" fillId="0" borderId="0" xfId="1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right" vertical="top"/>
    </xf>
    <xf numFmtId="164" fontId="9" fillId="0" borderId="0" xfId="1" applyNumberFormat="1" applyFont="1" applyFill="1" applyBorder="1"/>
    <xf numFmtId="164" fontId="8" fillId="0" borderId="0" xfId="0" applyNumberFormat="1" applyFont="1" applyBorder="1" applyAlignment="1">
      <alignment horizontal="right" vertical="top"/>
    </xf>
    <xf numFmtId="0" fontId="9" fillId="0" borderId="0" xfId="1" applyFont="1" applyFill="1" applyBorder="1"/>
    <xf numFmtId="164" fontId="4" fillId="0" borderId="0" xfId="1" applyNumberFormat="1" applyFont="1" applyFill="1" applyBorder="1"/>
    <xf numFmtId="0" fontId="11" fillId="0" borderId="0" xfId="1" applyFont="1" applyFill="1" applyBorder="1"/>
    <xf numFmtId="0" fontId="11" fillId="0" borderId="0" xfId="3" applyFont="1" applyFill="1" applyBorder="1" applyAlignment="1">
      <alignment horizontal="center" vertical="top"/>
    </xf>
    <xf numFmtId="0" fontId="11" fillId="0" borderId="0" xfId="3" applyFont="1" applyFill="1" applyBorder="1" applyAlignment="1">
      <alignment horizontal="justify" vertical="top"/>
    </xf>
    <xf numFmtId="164" fontId="12" fillId="0" borderId="0" xfId="0" applyNumberFormat="1" applyFont="1" applyBorder="1" applyAlignment="1">
      <alignment horizontal="right" vertical="top"/>
    </xf>
    <xf numFmtId="0" fontId="4" fillId="0" borderId="0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/>
    </xf>
    <xf numFmtId="0" fontId="9" fillId="0" borderId="0" xfId="3" applyFont="1" applyFill="1" applyBorder="1" applyAlignment="1">
      <alignment horizontal="center" vertical="top"/>
    </xf>
    <xf numFmtId="0" fontId="9" fillId="0" borderId="0" xfId="3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11" fillId="0" borderId="7" xfId="1" applyFont="1" applyFill="1" applyBorder="1"/>
    <xf numFmtId="164" fontId="4" fillId="0" borderId="7" xfId="1" applyNumberFormat="1" applyFont="1" applyFill="1" applyBorder="1"/>
    <xf numFmtId="164" fontId="7" fillId="0" borderId="7" xfId="3" applyNumberFormat="1" applyFont="1" applyFill="1" applyBorder="1" applyAlignment="1">
      <alignment horizontal="right"/>
    </xf>
    <xf numFmtId="0" fontId="0" fillId="0" borderId="0" xfId="0" applyBorder="1"/>
    <xf numFmtId="0" fontId="11" fillId="0" borderId="0" xfId="1" applyFont="1" applyBorder="1"/>
    <xf numFmtId="0" fontId="13" fillId="0" borderId="0" xfId="0" applyFont="1" applyBorder="1"/>
    <xf numFmtId="0" fontId="9" fillId="0" borderId="8" xfId="1" applyFont="1" applyBorder="1" applyAlignment="1">
      <alignment horizontal="left" vertical="center"/>
    </xf>
    <xf numFmtId="164" fontId="10" fillId="0" borderId="8" xfId="0" applyNumberFormat="1" applyFont="1" applyBorder="1" applyAlignment="1">
      <alignment horizontal="right" vertical="center"/>
    </xf>
    <xf numFmtId="0" fontId="4" fillId="0" borderId="0" xfId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0" xfId="4" applyFont="1" applyFill="1" applyBorder="1" applyAlignment="1">
      <alignment horizontal="left" vertical="top" wrapText="1"/>
    </xf>
    <xf numFmtId="164" fontId="4" fillId="0" borderId="0" xfId="1" applyNumberFormat="1" applyFont="1" applyBorder="1"/>
    <xf numFmtId="0" fontId="4" fillId="0" borderId="0" xfId="1" applyFont="1" applyBorder="1" applyAlignment="1">
      <alignment horizontal="center"/>
    </xf>
    <xf numFmtId="164" fontId="9" fillId="0" borderId="0" xfId="1" applyNumberFormat="1" applyFont="1" applyBorder="1" applyAlignment="1">
      <alignment horizontal="center"/>
    </xf>
  </cellXfs>
  <cellStyles count="5">
    <cellStyle name="Normal" xfId="0" builtinId="0"/>
    <cellStyle name="Normal 12 3 2 2" xfId="1"/>
    <cellStyle name="Normal 18" xfId="2"/>
    <cellStyle name="Normal 2 2" xfId="4"/>
    <cellStyle name="Normal 3_1. Ingreso Público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923925</xdr:colOff>
      <xdr:row>4</xdr:row>
      <xdr:rowOff>9525</xdr:rowOff>
    </xdr:from>
    <xdr:to>
      <xdr:col>9</xdr:col>
      <xdr:colOff>9525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905750" y="657225"/>
          <a:ext cx="11049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L110"/>
  <sheetViews>
    <sheetView showGridLines="0" tabSelected="1" topLeftCell="A82" zoomScaleNormal="100" workbookViewId="0">
      <selection activeCell="C25" sqref="C25"/>
    </sheetView>
  </sheetViews>
  <sheetFormatPr baseColWidth="10" defaultRowHeight="12.75" x14ac:dyDescent="0.2"/>
  <cols>
    <col min="1" max="2" width="1.7109375" style="48" customWidth="1"/>
    <col min="3" max="3" width="40.7109375" style="2" customWidth="1"/>
    <col min="4" max="9" width="15.140625" style="47" customWidth="1"/>
    <col min="10" max="10" width="11.42578125" style="2"/>
    <col min="11" max="11" width="20.5703125" style="39" customWidth="1"/>
  </cols>
  <sheetData>
    <row r="1" spans="1:11" s="2" customForma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11" s="2" customForma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11" s="2" customFormat="1" x14ac:dyDescent="0.2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x14ac:dyDescent="0.2">
      <c r="A5" s="5" t="s">
        <v>4</v>
      </c>
      <c r="B5" s="5"/>
      <c r="C5" s="5"/>
      <c r="D5" s="5"/>
      <c r="E5" s="5"/>
      <c r="F5" s="5"/>
      <c r="G5" s="5"/>
      <c r="H5" s="5"/>
      <c r="I5" s="5"/>
    </row>
    <row r="6" spans="1:11" s="2" customFormat="1" x14ac:dyDescent="0.2">
      <c r="A6" s="5" t="s">
        <v>5</v>
      </c>
      <c r="B6" s="5"/>
      <c r="C6" s="5"/>
      <c r="D6" s="5"/>
      <c r="E6" s="5"/>
      <c r="F6" s="5"/>
      <c r="G6" s="5"/>
      <c r="H6" s="5"/>
      <c r="I6" s="5"/>
    </row>
    <row r="7" spans="1:11" s="2" customFormat="1" x14ac:dyDescent="0.2">
      <c r="A7" s="6" t="s">
        <v>6</v>
      </c>
      <c r="B7" s="7"/>
      <c r="C7" s="7"/>
      <c r="D7" s="8" t="s">
        <v>7</v>
      </c>
      <c r="E7" s="8"/>
      <c r="F7" s="8"/>
      <c r="G7" s="8"/>
      <c r="H7" s="8"/>
      <c r="I7" s="9" t="s">
        <v>8</v>
      </c>
    </row>
    <row r="8" spans="1:11" s="15" customFormat="1" ht="24" x14ac:dyDescent="0.2">
      <c r="A8" s="10"/>
      <c r="B8" s="11"/>
      <c r="C8" s="11"/>
      <c r="D8" s="12" t="s">
        <v>9</v>
      </c>
      <c r="E8" s="13" t="s">
        <v>10</v>
      </c>
      <c r="F8" s="13" t="s">
        <v>11</v>
      </c>
      <c r="G8" s="13" t="s">
        <v>12</v>
      </c>
      <c r="H8" s="12" t="s">
        <v>13</v>
      </c>
      <c r="I8" s="14"/>
    </row>
    <row r="9" spans="1:11" s="15" customFormat="1" ht="3" customHeight="1" x14ac:dyDescent="0.2">
      <c r="A9" s="16"/>
      <c r="B9" s="16"/>
      <c r="C9" s="17"/>
      <c r="D9" s="18"/>
      <c r="E9" s="18"/>
      <c r="F9" s="18"/>
      <c r="G9" s="18"/>
      <c r="H9" s="18"/>
      <c r="I9" s="18"/>
    </row>
    <row r="10" spans="1:11" s="15" customFormat="1" ht="12.75" customHeight="1" x14ac:dyDescent="0.2">
      <c r="A10" s="19" t="s">
        <v>14</v>
      </c>
      <c r="B10" s="19"/>
      <c r="C10" s="19"/>
      <c r="D10" s="20">
        <f t="shared" ref="D10:I10" si="0">SUM(D11,D45,D48,D51)</f>
        <v>32882700231</v>
      </c>
      <c r="E10" s="20">
        <f t="shared" si="0"/>
        <v>-786616547</v>
      </c>
      <c r="F10" s="20">
        <f t="shared" si="0"/>
        <v>32096083684</v>
      </c>
      <c r="G10" s="20">
        <f t="shared" si="0"/>
        <v>21890585536</v>
      </c>
      <c r="H10" s="20">
        <f t="shared" si="0"/>
        <v>21655125833</v>
      </c>
      <c r="I10" s="20">
        <f t="shared" si="0"/>
        <v>10205498148</v>
      </c>
      <c r="K10" s="18"/>
    </row>
    <row r="11" spans="1:11" s="25" customFormat="1" ht="12.75" customHeight="1" x14ac:dyDescent="0.2">
      <c r="A11" s="21"/>
      <c r="B11" s="21"/>
      <c r="C11" s="21" t="s">
        <v>15</v>
      </c>
      <c r="D11" s="22">
        <f t="shared" ref="D11:I11" si="1">SUM(D12:D22,D25:D44)</f>
        <v>28668369806</v>
      </c>
      <c r="E11" s="22">
        <f t="shared" si="1"/>
        <v>-2002420592</v>
      </c>
      <c r="F11" s="22">
        <f t="shared" si="1"/>
        <v>26665949214</v>
      </c>
      <c r="G11" s="22">
        <f t="shared" si="1"/>
        <v>17975244298</v>
      </c>
      <c r="H11" s="22">
        <f t="shared" si="1"/>
        <v>17795713188</v>
      </c>
      <c r="I11" s="22">
        <f t="shared" si="1"/>
        <v>8690704916</v>
      </c>
      <c r="J11" s="23"/>
      <c r="K11" s="24"/>
    </row>
    <row r="12" spans="1:11" s="15" customFormat="1" ht="12.75" customHeight="1" x14ac:dyDescent="0.2">
      <c r="A12" s="16"/>
      <c r="B12" s="16"/>
      <c r="C12" s="17" t="s">
        <v>16</v>
      </c>
      <c r="D12" s="24">
        <v>33177573</v>
      </c>
      <c r="E12" s="24">
        <v>-3236653</v>
      </c>
      <c r="F12" s="24">
        <f>D12+E12</f>
        <v>29940920</v>
      </c>
      <c r="G12" s="24">
        <v>16671727</v>
      </c>
      <c r="H12" s="24">
        <v>16670360</v>
      </c>
      <c r="I12" s="24">
        <f>F12-G12</f>
        <v>13269193</v>
      </c>
      <c r="K12" s="26"/>
    </row>
    <row r="13" spans="1:11" s="15" customFormat="1" ht="12.75" customHeight="1" x14ac:dyDescent="0.2">
      <c r="A13" s="16"/>
      <c r="B13" s="16"/>
      <c r="C13" s="17" t="s">
        <v>17</v>
      </c>
      <c r="D13" s="24">
        <v>406946976</v>
      </c>
      <c r="E13" s="24">
        <v>21212808</v>
      </c>
      <c r="F13" s="24">
        <f>D13+E13</f>
        <v>428159784</v>
      </c>
      <c r="G13" s="24">
        <v>263663367</v>
      </c>
      <c r="H13" s="24">
        <v>263290041</v>
      </c>
      <c r="I13" s="24">
        <f>F13-G13</f>
        <v>164496417</v>
      </c>
    </row>
    <row r="14" spans="1:11" s="15" customFormat="1" ht="12.75" customHeight="1" x14ac:dyDescent="0.2">
      <c r="A14" s="16"/>
      <c r="B14" s="16"/>
      <c r="C14" s="17" t="s">
        <v>18</v>
      </c>
      <c r="D14" s="24">
        <v>2647188</v>
      </c>
      <c r="E14" s="24">
        <v>975500</v>
      </c>
      <c r="F14" s="24">
        <f>D14+E14</f>
        <v>3622688</v>
      </c>
      <c r="G14" s="24">
        <v>2436641</v>
      </c>
      <c r="H14" s="24">
        <v>2017230</v>
      </c>
      <c r="I14" s="24">
        <f>F14-G14</f>
        <v>1186047</v>
      </c>
    </row>
    <row r="15" spans="1:11" s="15" customFormat="1" ht="12.75" customHeight="1" x14ac:dyDescent="0.2">
      <c r="A15" s="16"/>
      <c r="B15" s="16"/>
      <c r="C15" s="17" t="s">
        <v>19</v>
      </c>
      <c r="D15" s="24">
        <v>1460119981</v>
      </c>
      <c r="E15" s="24">
        <v>94810298</v>
      </c>
      <c r="F15" s="24">
        <f>D15+E15</f>
        <v>1554930279</v>
      </c>
      <c r="G15" s="24">
        <v>859730182</v>
      </c>
      <c r="H15" s="24">
        <v>773232006</v>
      </c>
      <c r="I15" s="24">
        <f>F15-G15</f>
        <v>695200097</v>
      </c>
    </row>
    <row r="16" spans="1:11" s="15" customFormat="1" ht="12.75" customHeight="1" x14ac:dyDescent="0.2">
      <c r="A16" s="16"/>
      <c r="B16" s="16"/>
      <c r="C16" s="17" t="s">
        <v>20</v>
      </c>
      <c r="D16" s="24">
        <v>26700699</v>
      </c>
      <c r="E16" s="24">
        <v>5404924</v>
      </c>
      <c r="F16" s="24">
        <f>D16+E16</f>
        <v>32105623</v>
      </c>
      <c r="G16" s="24">
        <v>21076142</v>
      </c>
      <c r="H16" s="24">
        <v>21076127</v>
      </c>
      <c r="I16" s="24">
        <f>F16-G16</f>
        <v>11029481</v>
      </c>
    </row>
    <row r="17" spans="1:12" s="15" customFormat="1" ht="12.75" customHeight="1" x14ac:dyDescent="0.2">
      <c r="A17" s="16"/>
      <c r="B17" s="16"/>
      <c r="C17" s="17" t="s">
        <v>21</v>
      </c>
      <c r="D17" s="24">
        <v>103121379</v>
      </c>
      <c r="E17" s="24">
        <v>-27828496</v>
      </c>
      <c r="F17" s="24">
        <f t="shared" ref="F17:F21" si="2">D17+E17</f>
        <v>75292883</v>
      </c>
      <c r="G17" s="24">
        <v>49466552</v>
      </c>
      <c r="H17" s="24">
        <v>46875173</v>
      </c>
      <c r="I17" s="24">
        <f t="shared" ref="I17:I57" si="3">F17-G17</f>
        <v>25826331</v>
      </c>
    </row>
    <row r="18" spans="1:12" s="15" customFormat="1" ht="12.75" customHeight="1" x14ac:dyDescent="0.2">
      <c r="A18" s="16"/>
      <c r="B18" s="16"/>
      <c r="C18" s="17" t="s">
        <v>22</v>
      </c>
      <c r="D18" s="24">
        <v>10285345</v>
      </c>
      <c r="E18" s="24">
        <v>932805</v>
      </c>
      <c r="F18" s="24">
        <f t="shared" si="2"/>
        <v>11218150</v>
      </c>
      <c r="G18" s="24">
        <v>7178025</v>
      </c>
      <c r="H18" s="24">
        <v>6867752</v>
      </c>
      <c r="I18" s="24">
        <f t="shared" si="3"/>
        <v>4040125</v>
      </c>
    </row>
    <row r="19" spans="1:12" s="15" customFormat="1" ht="26.25" customHeight="1" x14ac:dyDescent="0.2">
      <c r="A19" s="16"/>
      <c r="B19" s="16"/>
      <c r="C19" s="17" t="s">
        <v>23</v>
      </c>
      <c r="D19" s="24">
        <v>21176527</v>
      </c>
      <c r="E19" s="24">
        <v>-17367</v>
      </c>
      <c r="F19" s="24">
        <f t="shared" si="2"/>
        <v>21159160</v>
      </c>
      <c r="G19" s="24">
        <v>14566907</v>
      </c>
      <c r="H19" s="24">
        <v>14566612</v>
      </c>
      <c r="I19" s="24">
        <f t="shared" si="3"/>
        <v>6592253</v>
      </c>
    </row>
    <row r="20" spans="1:12" s="15" customFormat="1" ht="26.25" customHeight="1" x14ac:dyDescent="0.2">
      <c r="A20" s="16"/>
      <c r="B20" s="16"/>
      <c r="C20" s="17" t="s">
        <v>24</v>
      </c>
      <c r="D20" s="24">
        <v>6448231</v>
      </c>
      <c r="E20" s="24">
        <v>93281</v>
      </c>
      <c r="F20" s="24">
        <f t="shared" si="2"/>
        <v>6541512</v>
      </c>
      <c r="G20" s="24">
        <v>4426177</v>
      </c>
      <c r="H20" s="24">
        <v>4307903</v>
      </c>
      <c r="I20" s="24">
        <f t="shared" si="3"/>
        <v>2115335</v>
      </c>
    </row>
    <row r="21" spans="1:12" s="15" customFormat="1" ht="26.25" customHeight="1" x14ac:dyDescent="0.2">
      <c r="A21" s="16"/>
      <c r="B21" s="16"/>
      <c r="C21" s="17" t="s">
        <v>25</v>
      </c>
      <c r="D21" s="24">
        <v>4225734</v>
      </c>
      <c r="E21" s="24">
        <v>-90519</v>
      </c>
      <c r="F21" s="24">
        <f t="shared" si="2"/>
        <v>4135215</v>
      </c>
      <c r="G21" s="24">
        <v>2535810</v>
      </c>
      <c r="H21" s="24">
        <v>2535810</v>
      </c>
      <c r="I21" s="24">
        <f t="shared" si="3"/>
        <v>1599405</v>
      </c>
      <c r="L21" s="26"/>
    </row>
    <row r="22" spans="1:12" s="27" customFormat="1" ht="12.75" customHeight="1" x14ac:dyDescent="0.2">
      <c r="A22" s="16"/>
      <c r="B22" s="16"/>
      <c r="C22" s="17" t="s">
        <v>26</v>
      </c>
      <c r="D22" s="24">
        <f>SUM(D23:D24)</f>
        <v>9725937244</v>
      </c>
      <c r="E22" s="24">
        <f>SUM(E23:E24)</f>
        <v>-1815062832</v>
      </c>
      <c r="F22" s="24">
        <f t="shared" ref="F22:G22" si="4">SUM(F23:F24)</f>
        <v>7910874412</v>
      </c>
      <c r="G22" s="24">
        <f t="shared" si="4"/>
        <v>6243920217</v>
      </c>
      <c r="H22" s="24">
        <f>SUM(H23:H24)</f>
        <v>6222439589</v>
      </c>
      <c r="I22" s="24">
        <f t="shared" si="3"/>
        <v>1666954195</v>
      </c>
    </row>
    <row r="23" spans="1:12" s="27" customFormat="1" ht="12" customHeight="1" x14ac:dyDescent="0.2">
      <c r="A23" s="28"/>
      <c r="B23" s="28"/>
      <c r="C23" s="29" t="s">
        <v>27</v>
      </c>
      <c r="D23" s="30">
        <v>9251086050</v>
      </c>
      <c r="E23" s="30">
        <v>-1819052423</v>
      </c>
      <c r="F23" s="30">
        <f t="shared" ref="F23:F44" si="5">D23+E23</f>
        <v>7432033627</v>
      </c>
      <c r="G23" s="30">
        <v>6039549004</v>
      </c>
      <c r="H23" s="30">
        <v>6021925018</v>
      </c>
      <c r="I23" s="30">
        <f t="shared" si="3"/>
        <v>1392484623</v>
      </c>
    </row>
    <row r="24" spans="1:12" s="27" customFormat="1" ht="12" customHeight="1" x14ac:dyDescent="0.2">
      <c r="A24" s="28"/>
      <c r="B24" s="28"/>
      <c r="C24" s="29" t="s">
        <v>28</v>
      </c>
      <c r="D24" s="30">
        <v>474851194</v>
      </c>
      <c r="E24" s="30">
        <v>3989591</v>
      </c>
      <c r="F24" s="30">
        <f t="shared" si="5"/>
        <v>478840785</v>
      </c>
      <c r="G24" s="30">
        <v>204371213</v>
      </c>
      <c r="H24" s="30">
        <v>200514571</v>
      </c>
      <c r="I24" s="30">
        <f t="shared" si="3"/>
        <v>274469572</v>
      </c>
    </row>
    <row r="25" spans="1:12" s="15" customFormat="1" ht="26.25" customHeight="1" x14ac:dyDescent="0.2">
      <c r="A25" s="16"/>
      <c r="B25" s="16"/>
      <c r="C25" s="17" t="s">
        <v>29</v>
      </c>
      <c r="D25" s="24">
        <v>2629577173</v>
      </c>
      <c r="E25" s="24">
        <v>14576491</v>
      </c>
      <c r="F25" s="24">
        <f t="shared" si="5"/>
        <v>2644153664</v>
      </c>
      <c r="G25" s="24">
        <v>2023399857</v>
      </c>
      <c r="H25" s="24">
        <v>2023399857</v>
      </c>
      <c r="I25" s="24">
        <f t="shared" si="3"/>
        <v>620753807</v>
      </c>
    </row>
    <row r="26" spans="1:12" s="15" customFormat="1" ht="12.75" customHeight="1" x14ac:dyDescent="0.2">
      <c r="A26" s="16"/>
      <c r="B26" s="16"/>
      <c r="C26" s="17" t="s">
        <v>30</v>
      </c>
      <c r="D26" s="24">
        <v>25292009</v>
      </c>
      <c r="E26" s="24">
        <v>36668282</v>
      </c>
      <c r="F26" s="24">
        <f t="shared" si="5"/>
        <v>61960291</v>
      </c>
      <c r="G26" s="24">
        <v>51720583</v>
      </c>
      <c r="H26" s="24">
        <v>51720583</v>
      </c>
      <c r="I26" s="24">
        <f t="shared" si="3"/>
        <v>10239708</v>
      </c>
    </row>
    <row r="27" spans="1:12" s="15" customFormat="1" ht="12.75" customHeight="1" x14ac:dyDescent="0.2">
      <c r="A27" s="16"/>
      <c r="B27" s="16"/>
      <c r="C27" s="17" t="s">
        <v>31</v>
      </c>
      <c r="D27" s="24">
        <v>45690916</v>
      </c>
      <c r="E27" s="24">
        <v>12910400</v>
      </c>
      <c r="F27" s="24">
        <f t="shared" si="5"/>
        <v>58601316</v>
      </c>
      <c r="G27" s="24">
        <v>39441978</v>
      </c>
      <c r="H27" s="24">
        <v>39312964</v>
      </c>
      <c r="I27" s="24">
        <f t="shared" si="3"/>
        <v>19159338</v>
      </c>
    </row>
    <row r="28" spans="1:12" s="15" customFormat="1" ht="12.75" customHeight="1" x14ac:dyDescent="0.2">
      <c r="A28" s="16"/>
      <c r="B28" s="16"/>
      <c r="C28" s="17" t="s">
        <v>32</v>
      </c>
      <c r="D28" s="24">
        <v>170144260</v>
      </c>
      <c r="E28" s="24">
        <v>9309010</v>
      </c>
      <c r="F28" s="24">
        <f t="shared" si="5"/>
        <v>179453270</v>
      </c>
      <c r="G28" s="24">
        <v>100959321</v>
      </c>
      <c r="H28" s="24">
        <v>99635181</v>
      </c>
      <c r="I28" s="24">
        <f t="shared" si="3"/>
        <v>78493949</v>
      </c>
    </row>
    <row r="29" spans="1:12" s="15" customFormat="1" ht="12.75" customHeight="1" x14ac:dyDescent="0.2">
      <c r="A29" s="16"/>
      <c r="B29" s="16"/>
      <c r="C29" s="17" t="s">
        <v>33</v>
      </c>
      <c r="D29" s="24">
        <v>238398842</v>
      </c>
      <c r="E29" s="24">
        <v>-10161392</v>
      </c>
      <c r="F29" s="24">
        <f t="shared" si="5"/>
        <v>228237450</v>
      </c>
      <c r="G29" s="24">
        <v>149731948</v>
      </c>
      <c r="H29" s="24">
        <v>142291551</v>
      </c>
      <c r="I29" s="24">
        <f t="shared" si="3"/>
        <v>78505502</v>
      </c>
    </row>
    <row r="30" spans="1:12" s="15" customFormat="1" ht="12.75" customHeight="1" x14ac:dyDescent="0.2">
      <c r="A30" s="16"/>
      <c r="B30" s="16"/>
      <c r="C30" s="17" t="s">
        <v>34</v>
      </c>
      <c r="D30" s="24">
        <v>102942617</v>
      </c>
      <c r="E30" s="24">
        <v>7494103</v>
      </c>
      <c r="F30" s="24">
        <f t="shared" si="5"/>
        <v>110436720</v>
      </c>
      <c r="G30" s="24">
        <v>64576960</v>
      </c>
      <c r="H30" s="24">
        <v>63773330</v>
      </c>
      <c r="I30" s="24">
        <f t="shared" si="3"/>
        <v>45859760</v>
      </c>
    </row>
    <row r="31" spans="1:12" s="15" customFormat="1" ht="12.75" customHeight="1" x14ac:dyDescent="0.2">
      <c r="A31" s="16"/>
      <c r="B31" s="16"/>
      <c r="C31" s="17" t="s">
        <v>35</v>
      </c>
      <c r="D31" s="24">
        <v>148068914</v>
      </c>
      <c r="E31" s="24">
        <v>2433005</v>
      </c>
      <c r="F31" s="24">
        <f>D31+E31</f>
        <v>150501919</v>
      </c>
      <c r="G31" s="24">
        <v>105568743</v>
      </c>
      <c r="H31" s="24">
        <v>104236335</v>
      </c>
      <c r="I31" s="24">
        <f>F31-G31</f>
        <v>44933176</v>
      </c>
    </row>
    <row r="32" spans="1:12" s="15" customFormat="1" ht="26.25" customHeight="1" x14ac:dyDescent="0.2">
      <c r="A32" s="16"/>
      <c r="B32" s="16"/>
      <c r="C32" s="17" t="s">
        <v>36</v>
      </c>
      <c r="D32" s="24">
        <v>41019131</v>
      </c>
      <c r="E32" s="24">
        <v>1722087</v>
      </c>
      <c r="F32" s="24">
        <f>D32+E32</f>
        <v>42741218</v>
      </c>
      <c r="G32" s="24">
        <v>28321402</v>
      </c>
      <c r="H32" s="24">
        <v>28321402</v>
      </c>
      <c r="I32" s="24">
        <f>F32-G32</f>
        <v>14419816</v>
      </c>
    </row>
    <row r="33" spans="1:9" s="15" customFormat="1" ht="12.75" customHeight="1" x14ac:dyDescent="0.2">
      <c r="A33" s="31"/>
      <c r="B33" s="31"/>
      <c r="C33" s="17" t="s">
        <v>37</v>
      </c>
      <c r="D33" s="24">
        <v>63469431</v>
      </c>
      <c r="E33" s="24">
        <v>3835699</v>
      </c>
      <c r="F33" s="24">
        <f>D33+E33</f>
        <v>67305130</v>
      </c>
      <c r="G33" s="24">
        <v>42707253</v>
      </c>
      <c r="H33" s="24">
        <v>42707253</v>
      </c>
      <c r="I33" s="24">
        <f>F33-G33</f>
        <v>24597877</v>
      </c>
    </row>
    <row r="34" spans="1:9" s="15" customFormat="1" ht="12.75" customHeight="1" x14ac:dyDescent="0.2">
      <c r="A34" s="16"/>
      <c r="B34" s="16"/>
      <c r="C34" s="17" t="s">
        <v>38</v>
      </c>
      <c r="D34" s="24">
        <v>99589492</v>
      </c>
      <c r="E34" s="24">
        <v>12693935</v>
      </c>
      <c r="F34" s="24">
        <f>D34+E34</f>
        <v>112283427</v>
      </c>
      <c r="G34" s="24">
        <v>68613424</v>
      </c>
      <c r="H34" s="24">
        <v>64703342</v>
      </c>
      <c r="I34" s="24">
        <f>F34-G34</f>
        <v>43670003</v>
      </c>
    </row>
    <row r="35" spans="1:9" s="15" customFormat="1" ht="12.75" customHeight="1" x14ac:dyDescent="0.2">
      <c r="A35" s="16"/>
      <c r="B35" s="16"/>
      <c r="C35" s="17" t="s">
        <v>39</v>
      </c>
      <c r="D35" s="24">
        <v>227336922</v>
      </c>
      <c r="E35" s="24">
        <v>93506976</v>
      </c>
      <c r="F35" s="24">
        <f>D35+E35</f>
        <v>320843898</v>
      </c>
      <c r="G35" s="24">
        <v>227427020</v>
      </c>
      <c r="H35" s="24">
        <v>194532504</v>
      </c>
      <c r="I35" s="24">
        <f>F35-G35</f>
        <v>93416878</v>
      </c>
    </row>
    <row r="36" spans="1:9" s="15" customFormat="1" ht="12.75" customHeight="1" x14ac:dyDescent="0.2">
      <c r="A36" s="16"/>
      <c r="B36" s="16"/>
      <c r="C36" s="17" t="s">
        <v>40</v>
      </c>
      <c r="D36" s="24">
        <v>97926347</v>
      </c>
      <c r="E36" s="24">
        <v>53211474</v>
      </c>
      <c r="F36" s="24">
        <f t="shared" si="5"/>
        <v>151137821</v>
      </c>
      <c r="G36" s="24">
        <v>82357485</v>
      </c>
      <c r="H36" s="24">
        <v>76222581</v>
      </c>
      <c r="I36" s="24">
        <f t="shared" si="3"/>
        <v>68780336</v>
      </c>
    </row>
    <row r="37" spans="1:9" s="15" customFormat="1" ht="12.75" customHeight="1" x14ac:dyDescent="0.2">
      <c r="A37" s="16"/>
      <c r="B37" s="16"/>
      <c r="C37" s="17" t="s">
        <v>41</v>
      </c>
      <c r="D37" s="24">
        <v>6162449</v>
      </c>
      <c r="E37" s="24">
        <v>-161631</v>
      </c>
      <c r="F37" s="24">
        <f t="shared" si="5"/>
        <v>6000818</v>
      </c>
      <c r="G37" s="24">
        <v>3836211</v>
      </c>
      <c r="H37" s="24">
        <v>3827381</v>
      </c>
      <c r="I37" s="24">
        <f t="shared" si="3"/>
        <v>2164607</v>
      </c>
    </row>
    <row r="38" spans="1:9" s="15" customFormat="1" ht="26.25" customHeight="1" x14ac:dyDescent="0.2">
      <c r="A38" s="16"/>
      <c r="B38" s="16"/>
      <c r="C38" s="17" t="s">
        <v>42</v>
      </c>
      <c r="D38" s="24">
        <v>25106814</v>
      </c>
      <c r="E38" s="24">
        <v>-1378735</v>
      </c>
      <c r="F38" s="24">
        <f>D38+E38</f>
        <v>23728079</v>
      </c>
      <c r="G38" s="24">
        <v>14582258</v>
      </c>
      <c r="H38" s="24">
        <v>14554067</v>
      </c>
      <c r="I38" s="24">
        <f>F38-G38</f>
        <v>9145821</v>
      </c>
    </row>
    <row r="39" spans="1:9" s="15" customFormat="1" ht="12.75" customHeight="1" x14ac:dyDescent="0.2">
      <c r="A39" s="16"/>
      <c r="B39" s="16"/>
      <c r="C39" s="17" t="s">
        <v>43</v>
      </c>
      <c r="D39" s="24">
        <v>18139800</v>
      </c>
      <c r="E39" s="24">
        <v>230441041</v>
      </c>
      <c r="F39" s="24">
        <f t="shared" si="5"/>
        <v>248580841</v>
      </c>
      <c r="G39" s="24">
        <v>235405604</v>
      </c>
      <c r="H39" s="24">
        <v>235405604</v>
      </c>
      <c r="I39" s="24">
        <f t="shared" si="3"/>
        <v>13175237</v>
      </c>
    </row>
    <row r="40" spans="1:9" s="15" customFormat="1" ht="12.75" customHeight="1" x14ac:dyDescent="0.2">
      <c r="A40" s="16"/>
      <c r="B40" s="16"/>
      <c r="C40" s="17" t="s">
        <v>44</v>
      </c>
      <c r="D40" s="24">
        <v>2760000</v>
      </c>
      <c r="E40" s="24">
        <v>0</v>
      </c>
      <c r="F40" s="24">
        <f t="shared" si="5"/>
        <v>2760000</v>
      </c>
      <c r="G40" s="24">
        <v>1500915</v>
      </c>
      <c r="H40" s="24">
        <v>1500915</v>
      </c>
      <c r="I40" s="24">
        <f t="shared" si="3"/>
        <v>1259085</v>
      </c>
    </row>
    <row r="41" spans="1:9" s="15" customFormat="1" ht="12.75" customHeight="1" x14ac:dyDescent="0.2">
      <c r="A41" s="16"/>
      <c r="B41" s="16"/>
      <c r="C41" s="17" t="s">
        <v>45</v>
      </c>
      <c r="D41" s="24">
        <v>656700913</v>
      </c>
      <c r="E41" s="24">
        <v>122071264</v>
      </c>
      <c r="F41" s="24">
        <f t="shared" si="5"/>
        <v>778772177</v>
      </c>
      <c r="G41" s="24">
        <v>387710525</v>
      </c>
      <c r="H41" s="24">
        <v>387710524</v>
      </c>
      <c r="I41" s="24">
        <f t="shared" si="3"/>
        <v>391061652</v>
      </c>
    </row>
    <row r="42" spans="1:9" s="15" customFormat="1" ht="12.75" customHeight="1" x14ac:dyDescent="0.2">
      <c r="A42" s="16"/>
      <c r="B42" s="16"/>
      <c r="C42" s="17" t="s">
        <v>46</v>
      </c>
      <c r="D42" s="24">
        <v>3638050613</v>
      </c>
      <c r="E42" s="24">
        <v>-964927817</v>
      </c>
      <c r="F42" s="24">
        <f t="shared" si="5"/>
        <v>2673122796</v>
      </c>
      <c r="G42" s="24">
        <v>0</v>
      </c>
      <c r="H42" s="24">
        <v>0</v>
      </c>
      <c r="I42" s="24">
        <f t="shared" si="3"/>
        <v>2673122796</v>
      </c>
    </row>
    <row r="43" spans="1:9" s="15" customFormat="1" ht="12.75" customHeight="1" x14ac:dyDescent="0.2">
      <c r="A43" s="16"/>
      <c r="B43" s="16"/>
      <c r="C43" s="17" t="s">
        <v>47</v>
      </c>
      <c r="D43" s="24">
        <v>1343002120</v>
      </c>
      <c r="E43" s="24">
        <v>0</v>
      </c>
      <c r="F43" s="24">
        <f t="shared" si="5"/>
        <v>1343002120</v>
      </c>
      <c r="G43" s="24">
        <v>1058730934</v>
      </c>
      <c r="H43" s="24">
        <v>1058730934</v>
      </c>
      <c r="I43" s="24">
        <f t="shared" si="3"/>
        <v>284271186</v>
      </c>
    </row>
    <row r="44" spans="1:9" s="25" customFormat="1" ht="13.5" customHeight="1" x14ac:dyDescent="0.2">
      <c r="A44" s="32"/>
      <c r="B44" s="32"/>
      <c r="C44" s="17" t="s">
        <v>48</v>
      </c>
      <c r="D44" s="24">
        <v>7288204166</v>
      </c>
      <c r="E44" s="24">
        <v>96141467</v>
      </c>
      <c r="F44" s="24">
        <f t="shared" si="5"/>
        <v>7384345633</v>
      </c>
      <c r="G44" s="24">
        <v>5802980130</v>
      </c>
      <c r="H44" s="24">
        <v>5789248277</v>
      </c>
      <c r="I44" s="24">
        <f t="shared" si="3"/>
        <v>1581365503</v>
      </c>
    </row>
    <row r="45" spans="1:9" s="15" customFormat="1" ht="12.75" customHeight="1" x14ac:dyDescent="0.2">
      <c r="A45" s="16"/>
      <c r="B45" s="16"/>
      <c r="C45" s="33" t="s">
        <v>49</v>
      </c>
      <c r="D45" s="22">
        <f>SUM(D46:D47)</f>
        <v>500296532</v>
      </c>
      <c r="E45" s="22">
        <f>SUM(E46:E47)</f>
        <v>18993307</v>
      </c>
      <c r="F45" s="22">
        <f t="shared" ref="F45:G45" si="6">SUM(F46:F47)</f>
        <v>519289839</v>
      </c>
      <c r="G45" s="22">
        <f t="shared" si="6"/>
        <v>337862862</v>
      </c>
      <c r="H45" s="22">
        <f>SUM(H46:H47)</f>
        <v>330096039</v>
      </c>
      <c r="I45" s="22">
        <f>F45-G45</f>
        <v>181426977</v>
      </c>
    </row>
    <row r="46" spans="1:9" s="25" customFormat="1" ht="12.75" customHeight="1" x14ac:dyDescent="0.2">
      <c r="A46" s="32"/>
      <c r="B46" s="32"/>
      <c r="C46" s="17" t="s">
        <v>50</v>
      </c>
      <c r="D46" s="24">
        <v>281606105</v>
      </c>
      <c r="E46" s="24">
        <v>4308163</v>
      </c>
      <c r="F46" s="24">
        <f t="shared" ref="F46:F47" si="7">D46+E46</f>
        <v>285914268</v>
      </c>
      <c r="G46" s="24">
        <v>196179775</v>
      </c>
      <c r="H46" s="24">
        <v>191906808</v>
      </c>
      <c r="I46" s="24">
        <f t="shared" si="3"/>
        <v>89734493</v>
      </c>
    </row>
    <row r="47" spans="1:9" s="25" customFormat="1" ht="12.75" customHeight="1" x14ac:dyDescent="0.2">
      <c r="A47" s="32"/>
      <c r="B47" s="32"/>
      <c r="C47" s="17" t="s">
        <v>51</v>
      </c>
      <c r="D47" s="24">
        <v>218690427</v>
      </c>
      <c r="E47" s="24">
        <v>14685144</v>
      </c>
      <c r="F47" s="24">
        <f t="shared" si="7"/>
        <v>233375571</v>
      </c>
      <c r="G47" s="24">
        <v>141683087</v>
      </c>
      <c r="H47" s="24">
        <v>138189231</v>
      </c>
      <c r="I47" s="24">
        <f t="shared" si="3"/>
        <v>91692484</v>
      </c>
    </row>
    <row r="48" spans="1:9" s="15" customFormat="1" ht="12.75" customHeight="1" x14ac:dyDescent="0.2">
      <c r="A48" s="34"/>
      <c r="B48" s="34"/>
      <c r="C48" s="34" t="s">
        <v>52</v>
      </c>
      <c r="D48" s="22">
        <f>SUM(D49:D50)</f>
        <v>1148114751</v>
      </c>
      <c r="E48" s="22">
        <f>SUM(E49:E50)</f>
        <v>17884536</v>
      </c>
      <c r="F48" s="22">
        <f>SUM(F49:F50)</f>
        <v>1165999287</v>
      </c>
      <c r="G48" s="22">
        <f>SUM(G49:G50)</f>
        <v>736636799</v>
      </c>
      <c r="H48" s="22">
        <f>SUM(H49:H50)</f>
        <v>719060048</v>
      </c>
      <c r="I48" s="22">
        <f>F48-G48</f>
        <v>429362488</v>
      </c>
    </row>
    <row r="49" spans="1:10" s="25" customFormat="1" ht="12.75" customHeight="1" x14ac:dyDescent="0.2">
      <c r="A49" s="16"/>
      <c r="B49" s="16"/>
      <c r="C49" s="17" t="s">
        <v>53</v>
      </c>
      <c r="D49" s="24">
        <v>1102112397</v>
      </c>
      <c r="E49" s="24">
        <v>15491888</v>
      </c>
      <c r="F49" s="24">
        <f t="shared" ref="F49:F50" si="8">D49+E49</f>
        <v>1117604285</v>
      </c>
      <c r="G49" s="24">
        <v>706324056</v>
      </c>
      <c r="H49" s="24">
        <v>689907482</v>
      </c>
      <c r="I49" s="24">
        <f t="shared" si="3"/>
        <v>411280229</v>
      </c>
    </row>
    <row r="50" spans="1:10" s="25" customFormat="1" ht="12.75" customHeight="1" x14ac:dyDescent="0.2">
      <c r="A50" s="16"/>
      <c r="B50" s="16"/>
      <c r="C50" s="17" t="s">
        <v>54</v>
      </c>
      <c r="D50" s="24">
        <v>46002354</v>
      </c>
      <c r="E50" s="24">
        <v>2392648</v>
      </c>
      <c r="F50" s="24">
        <f t="shared" si="8"/>
        <v>48395002</v>
      </c>
      <c r="G50" s="24">
        <v>30312743</v>
      </c>
      <c r="H50" s="24">
        <v>29152566</v>
      </c>
      <c r="I50" s="24">
        <f t="shared" si="3"/>
        <v>18082259</v>
      </c>
    </row>
    <row r="51" spans="1:10" s="15" customFormat="1" ht="12.75" customHeight="1" x14ac:dyDescent="0.2">
      <c r="A51" s="34"/>
      <c r="B51" s="34"/>
      <c r="C51" s="34" t="s">
        <v>55</v>
      </c>
      <c r="D51" s="22">
        <f>SUM(D52:D57)</f>
        <v>2565919142</v>
      </c>
      <c r="E51" s="22">
        <f>SUM(E52:E57)</f>
        <v>1178926202</v>
      </c>
      <c r="F51" s="22">
        <f>SUM(F52:F57)</f>
        <v>3744845344</v>
      </c>
      <c r="G51" s="22">
        <f>SUM(G52:G57)</f>
        <v>2840841577</v>
      </c>
      <c r="H51" s="22">
        <f>SUM(H52:H57)</f>
        <v>2810256558</v>
      </c>
      <c r="I51" s="22">
        <f>F51-G51</f>
        <v>904003767</v>
      </c>
    </row>
    <row r="52" spans="1:10" s="15" customFormat="1" ht="26.25" customHeight="1" x14ac:dyDescent="0.2">
      <c r="A52" s="16"/>
      <c r="B52" s="16"/>
      <c r="C52" s="17" t="s">
        <v>56</v>
      </c>
      <c r="D52" s="24">
        <v>811663000</v>
      </c>
      <c r="E52" s="24">
        <v>11473330</v>
      </c>
      <c r="F52" s="24">
        <f t="shared" ref="F52:F57" si="9">D52+E52</f>
        <v>823136330</v>
      </c>
      <c r="G52" s="24">
        <v>631666522</v>
      </c>
      <c r="H52" s="24">
        <v>612305416</v>
      </c>
      <c r="I52" s="24">
        <f t="shared" si="3"/>
        <v>191469808</v>
      </c>
    </row>
    <row r="53" spans="1:10" s="25" customFormat="1" ht="12.75" customHeight="1" x14ac:dyDescent="0.2">
      <c r="A53" s="16"/>
      <c r="B53" s="16"/>
      <c r="C53" s="17" t="s">
        <v>57</v>
      </c>
      <c r="D53" s="24">
        <v>50724822</v>
      </c>
      <c r="E53" s="24">
        <v>12439937</v>
      </c>
      <c r="F53" s="24">
        <f t="shared" si="9"/>
        <v>63164759</v>
      </c>
      <c r="G53" s="24">
        <v>45815585</v>
      </c>
      <c r="H53" s="24">
        <v>43746739</v>
      </c>
      <c r="I53" s="24">
        <f t="shared" si="3"/>
        <v>17349174</v>
      </c>
    </row>
    <row r="54" spans="1:10" s="15" customFormat="1" ht="12.75" customHeight="1" x14ac:dyDescent="0.2">
      <c r="A54" s="16"/>
      <c r="B54" s="16"/>
      <c r="C54" s="17" t="s">
        <v>58</v>
      </c>
      <c r="D54" s="24">
        <v>1252014742</v>
      </c>
      <c r="E54" s="24">
        <v>101923456</v>
      </c>
      <c r="F54" s="24">
        <f t="shared" si="9"/>
        <v>1353938198</v>
      </c>
      <c r="G54" s="24">
        <v>807683093</v>
      </c>
      <c r="H54" s="24">
        <v>803029828</v>
      </c>
      <c r="I54" s="24">
        <f t="shared" si="3"/>
        <v>546255105</v>
      </c>
    </row>
    <row r="55" spans="1:10" s="15" customFormat="1" ht="12.75" customHeight="1" x14ac:dyDescent="0.2">
      <c r="A55" s="16"/>
      <c r="B55" s="16"/>
      <c r="C55" s="17" t="s">
        <v>59</v>
      </c>
      <c r="D55" s="24">
        <v>34390070</v>
      </c>
      <c r="E55" s="24">
        <v>22108631</v>
      </c>
      <c r="F55" s="24">
        <f t="shared" si="9"/>
        <v>56498701</v>
      </c>
      <c r="G55" s="24">
        <v>35903666</v>
      </c>
      <c r="H55" s="24">
        <v>31540177</v>
      </c>
      <c r="I55" s="24">
        <f t="shared" si="3"/>
        <v>20595035</v>
      </c>
    </row>
    <row r="56" spans="1:10" s="15" customFormat="1" ht="38.25" customHeight="1" x14ac:dyDescent="0.2">
      <c r="A56" s="16"/>
      <c r="B56" s="16"/>
      <c r="C56" s="17" t="s">
        <v>60</v>
      </c>
      <c r="D56" s="24">
        <v>9541731</v>
      </c>
      <c r="E56" s="24">
        <v>409535</v>
      </c>
      <c r="F56" s="24">
        <f>D56+E56</f>
        <v>9951266</v>
      </c>
      <c r="G56" s="24">
        <v>6293338</v>
      </c>
      <c r="H56" s="24">
        <v>6155025</v>
      </c>
      <c r="I56" s="24">
        <f>F56-G56</f>
        <v>3657928</v>
      </c>
    </row>
    <row r="57" spans="1:10" s="15" customFormat="1" ht="12.75" customHeight="1" x14ac:dyDescent="0.2">
      <c r="A57" s="16"/>
      <c r="B57" s="16"/>
      <c r="C57" s="17" t="s">
        <v>61</v>
      </c>
      <c r="D57" s="24">
        <v>407584777</v>
      </c>
      <c r="E57" s="24">
        <v>1030571313</v>
      </c>
      <c r="F57" s="24">
        <f t="shared" si="9"/>
        <v>1438156090</v>
      </c>
      <c r="G57" s="24">
        <v>1313479373</v>
      </c>
      <c r="H57" s="24">
        <v>1313479373</v>
      </c>
      <c r="I57" s="24">
        <f t="shared" si="3"/>
        <v>124676717</v>
      </c>
    </row>
    <row r="58" spans="1:10" s="15" customFormat="1" ht="6" customHeight="1" x14ac:dyDescent="0.2">
      <c r="A58" s="35"/>
      <c r="B58" s="35"/>
      <c r="C58" s="36"/>
      <c r="D58" s="37"/>
      <c r="E58" s="37"/>
      <c r="F58" s="38"/>
      <c r="G58" s="37"/>
      <c r="H58" s="37"/>
      <c r="I58" s="37"/>
    </row>
    <row r="59" spans="1:10" s="15" customFormat="1" x14ac:dyDescent="0.2">
      <c r="A59" s="19" t="s">
        <v>62</v>
      </c>
      <c r="B59" s="19"/>
      <c r="C59" s="19"/>
      <c r="D59" s="22">
        <f t="shared" ref="D59:I59" si="10">SUM(D60,D94,D97,D100)</f>
        <v>42565367393</v>
      </c>
      <c r="E59" s="22">
        <f t="shared" si="10"/>
        <v>469065870</v>
      </c>
      <c r="F59" s="22">
        <f t="shared" si="10"/>
        <v>43034433263</v>
      </c>
      <c r="G59" s="22">
        <f t="shared" si="10"/>
        <v>29977043320</v>
      </c>
      <c r="H59" s="22">
        <f t="shared" si="10"/>
        <v>28824787689</v>
      </c>
      <c r="I59" s="22">
        <f t="shared" si="10"/>
        <v>13057389943</v>
      </c>
    </row>
    <row r="60" spans="1:10" s="15" customFormat="1" x14ac:dyDescent="0.2">
      <c r="A60" s="21"/>
      <c r="B60" s="21"/>
      <c r="C60" s="21" t="s">
        <v>15</v>
      </c>
      <c r="D60" s="22">
        <f t="shared" ref="D60:I60" si="11">SUM(D61:D71,D74:D93)</f>
        <v>41272558822</v>
      </c>
      <c r="E60" s="22">
        <f t="shared" si="11"/>
        <v>518167700</v>
      </c>
      <c r="F60" s="22">
        <f t="shared" si="11"/>
        <v>41790726522</v>
      </c>
      <c r="G60" s="22">
        <f t="shared" si="11"/>
        <v>29245966866</v>
      </c>
      <c r="H60" s="22">
        <f t="shared" si="11"/>
        <v>28093775493</v>
      </c>
      <c r="I60" s="22">
        <f t="shared" si="11"/>
        <v>12544759656</v>
      </c>
    </row>
    <row r="61" spans="1:10" s="39" customFormat="1" x14ac:dyDescent="0.2">
      <c r="A61" s="16"/>
      <c r="B61" s="16"/>
      <c r="C61" s="17" t="s">
        <v>16</v>
      </c>
      <c r="D61" s="24">
        <v>0</v>
      </c>
      <c r="E61" s="24">
        <v>0</v>
      </c>
      <c r="F61" s="24">
        <f t="shared" ref="F61:F96" si="12">D61+E61</f>
        <v>0</v>
      </c>
      <c r="G61" s="24">
        <v>0</v>
      </c>
      <c r="H61" s="24">
        <v>0</v>
      </c>
      <c r="I61" s="24">
        <f>F61-G61</f>
        <v>0</v>
      </c>
      <c r="J61" s="2"/>
    </row>
    <row r="62" spans="1:10" s="39" customFormat="1" x14ac:dyDescent="0.2">
      <c r="A62" s="16"/>
      <c r="B62" s="16"/>
      <c r="C62" s="17" t="s">
        <v>17</v>
      </c>
      <c r="D62" s="24">
        <v>1937040</v>
      </c>
      <c r="E62" s="24">
        <v>25858079</v>
      </c>
      <c r="F62" s="24">
        <f t="shared" si="12"/>
        <v>27795119</v>
      </c>
      <c r="G62" s="24">
        <v>12922928</v>
      </c>
      <c r="H62" s="24">
        <v>12922928</v>
      </c>
      <c r="I62" s="24">
        <f t="shared" ref="I62:I93" si="13">F62-G62</f>
        <v>14872191</v>
      </c>
      <c r="J62" s="2"/>
    </row>
    <row r="63" spans="1:10" s="39" customFormat="1" x14ac:dyDescent="0.2">
      <c r="A63" s="16"/>
      <c r="B63" s="16"/>
      <c r="C63" s="17" t="s">
        <v>18</v>
      </c>
      <c r="D63" s="24">
        <v>0</v>
      </c>
      <c r="E63" s="24">
        <v>8780727</v>
      </c>
      <c r="F63" s="24">
        <f t="shared" si="12"/>
        <v>8780727</v>
      </c>
      <c r="G63" s="24">
        <v>0</v>
      </c>
      <c r="H63" s="24">
        <v>0</v>
      </c>
      <c r="I63" s="24">
        <f t="shared" si="13"/>
        <v>8780727</v>
      </c>
      <c r="J63" s="2"/>
    </row>
    <row r="64" spans="1:10" s="39" customFormat="1" x14ac:dyDescent="0.2">
      <c r="A64" s="16"/>
      <c r="B64" s="16"/>
      <c r="C64" s="17" t="s">
        <v>19</v>
      </c>
      <c r="D64" s="24">
        <v>0</v>
      </c>
      <c r="E64" s="24">
        <v>1072800</v>
      </c>
      <c r="F64" s="24">
        <f t="shared" si="12"/>
        <v>1072800</v>
      </c>
      <c r="G64" s="24">
        <v>348450</v>
      </c>
      <c r="H64" s="24">
        <v>348450</v>
      </c>
      <c r="I64" s="24">
        <f t="shared" si="13"/>
        <v>724350</v>
      </c>
      <c r="J64" s="2"/>
    </row>
    <row r="65" spans="1:10" s="39" customFormat="1" x14ac:dyDescent="0.2">
      <c r="A65" s="16"/>
      <c r="B65" s="16"/>
      <c r="C65" s="17" t="s">
        <v>20</v>
      </c>
      <c r="D65" s="24">
        <v>0</v>
      </c>
      <c r="E65" s="24">
        <v>0</v>
      </c>
      <c r="F65" s="24">
        <f t="shared" si="12"/>
        <v>0</v>
      </c>
      <c r="G65" s="24">
        <v>0</v>
      </c>
      <c r="H65" s="24">
        <v>0</v>
      </c>
      <c r="I65" s="24">
        <f t="shared" si="13"/>
        <v>0</v>
      </c>
      <c r="J65" s="2"/>
    </row>
    <row r="66" spans="1:10" s="39" customFormat="1" x14ac:dyDescent="0.2">
      <c r="A66" s="16"/>
      <c r="B66" s="16"/>
      <c r="C66" s="17" t="s">
        <v>21</v>
      </c>
      <c r="D66" s="24">
        <v>0</v>
      </c>
      <c r="E66" s="24">
        <v>8707910</v>
      </c>
      <c r="F66" s="24">
        <f t="shared" si="12"/>
        <v>8707910</v>
      </c>
      <c r="G66" s="24">
        <v>8707910</v>
      </c>
      <c r="H66" s="24">
        <v>8707910</v>
      </c>
      <c r="I66" s="24">
        <f t="shared" si="13"/>
        <v>0</v>
      </c>
      <c r="J66" s="2"/>
    </row>
    <row r="67" spans="1:10" s="39" customFormat="1" x14ac:dyDescent="0.2">
      <c r="A67" s="31"/>
      <c r="B67" s="31"/>
      <c r="C67" s="17" t="s">
        <v>22</v>
      </c>
      <c r="D67" s="24">
        <v>0</v>
      </c>
      <c r="E67" s="24">
        <v>0</v>
      </c>
      <c r="F67" s="24">
        <f t="shared" si="12"/>
        <v>0</v>
      </c>
      <c r="G67" s="24">
        <v>0</v>
      </c>
      <c r="H67" s="24">
        <v>0</v>
      </c>
      <c r="I67" s="24">
        <f t="shared" si="13"/>
        <v>0</v>
      </c>
      <c r="J67" s="2"/>
    </row>
    <row r="68" spans="1:10" s="39" customFormat="1" ht="25.5" x14ac:dyDescent="0.2">
      <c r="A68" s="16"/>
      <c r="B68" s="16"/>
      <c r="C68" s="17" t="s">
        <v>23</v>
      </c>
      <c r="D68" s="24">
        <f>SUM(D69:D70)</f>
        <v>0</v>
      </c>
      <c r="E68" s="24">
        <v>601503</v>
      </c>
      <c r="F68" s="24">
        <f>SUM(D68:E68)</f>
        <v>601503</v>
      </c>
      <c r="G68" s="24">
        <v>292109</v>
      </c>
      <c r="H68" s="24">
        <v>292109</v>
      </c>
      <c r="I68" s="24">
        <f t="shared" si="13"/>
        <v>309394</v>
      </c>
      <c r="J68" s="2"/>
    </row>
    <row r="69" spans="1:10" s="41" customFormat="1" ht="25.5" x14ac:dyDescent="0.2">
      <c r="A69" s="28"/>
      <c r="B69" s="28"/>
      <c r="C69" s="17" t="s">
        <v>24</v>
      </c>
      <c r="D69" s="30">
        <v>0</v>
      </c>
      <c r="E69" s="30">
        <v>0</v>
      </c>
      <c r="F69" s="30">
        <f t="shared" si="12"/>
        <v>0</v>
      </c>
      <c r="G69" s="30">
        <v>0</v>
      </c>
      <c r="H69" s="30">
        <v>0</v>
      </c>
      <c r="I69" s="30">
        <f t="shared" si="13"/>
        <v>0</v>
      </c>
      <c r="J69" s="40"/>
    </row>
    <row r="70" spans="1:10" s="41" customFormat="1" ht="25.5" x14ac:dyDescent="0.2">
      <c r="A70" s="28"/>
      <c r="B70" s="28"/>
      <c r="C70" s="17" t="s">
        <v>25</v>
      </c>
      <c r="D70" s="30">
        <v>0</v>
      </c>
      <c r="E70" s="30">
        <v>0</v>
      </c>
      <c r="F70" s="30">
        <f t="shared" si="12"/>
        <v>0</v>
      </c>
      <c r="G70" s="30">
        <v>0</v>
      </c>
      <c r="H70" s="30">
        <v>0</v>
      </c>
      <c r="I70" s="30">
        <f t="shared" si="13"/>
        <v>0</v>
      </c>
      <c r="J70" s="40"/>
    </row>
    <row r="71" spans="1:10" s="39" customFormat="1" x14ac:dyDescent="0.2">
      <c r="A71" s="16"/>
      <c r="B71" s="16"/>
      <c r="C71" s="17" t="s">
        <v>26</v>
      </c>
      <c r="D71" s="24">
        <f>SUM(D72:D73)</f>
        <v>20778042553</v>
      </c>
      <c r="E71" s="24">
        <f t="shared" ref="E71:H71" si="14">SUM(E72:E73)</f>
        <v>187079598</v>
      </c>
      <c r="F71" s="24">
        <f t="shared" si="12"/>
        <v>20965122151</v>
      </c>
      <c r="G71" s="24">
        <f t="shared" si="14"/>
        <v>12902549552</v>
      </c>
      <c r="H71" s="24">
        <f t="shared" si="14"/>
        <v>12894435805</v>
      </c>
      <c r="I71" s="24">
        <f t="shared" si="13"/>
        <v>8062572599</v>
      </c>
      <c r="J71" s="2"/>
    </row>
    <row r="72" spans="1:10" s="41" customFormat="1" ht="12" x14ac:dyDescent="0.2">
      <c r="A72" s="28"/>
      <c r="B72" s="28"/>
      <c r="C72" s="29" t="s">
        <v>27</v>
      </c>
      <c r="D72" s="30">
        <v>2767396478</v>
      </c>
      <c r="E72" s="30">
        <v>93437540</v>
      </c>
      <c r="F72" s="30">
        <f t="shared" si="12"/>
        <v>2860834018</v>
      </c>
      <c r="G72" s="30">
        <v>1987084946</v>
      </c>
      <c r="H72" s="30">
        <v>1980056619</v>
      </c>
      <c r="I72" s="30">
        <f t="shared" si="13"/>
        <v>873749072</v>
      </c>
      <c r="J72" s="40"/>
    </row>
    <row r="73" spans="1:10" s="41" customFormat="1" ht="12" x14ac:dyDescent="0.2">
      <c r="A73" s="28"/>
      <c r="B73" s="28"/>
      <c r="C73" s="29" t="s">
        <v>28</v>
      </c>
      <c r="D73" s="30">
        <v>18010646075</v>
      </c>
      <c r="E73" s="30">
        <v>93642058</v>
      </c>
      <c r="F73" s="30">
        <f>D73+E73</f>
        <v>18104288133</v>
      </c>
      <c r="G73" s="30">
        <v>10915464606</v>
      </c>
      <c r="H73" s="30">
        <v>10914379186</v>
      </c>
      <c r="I73" s="30">
        <f t="shared" si="13"/>
        <v>7188823527</v>
      </c>
      <c r="J73" s="40"/>
    </row>
    <row r="74" spans="1:10" s="39" customFormat="1" ht="25.5" x14ac:dyDescent="0.2">
      <c r="A74" s="16"/>
      <c r="B74" s="16"/>
      <c r="C74" s="17" t="s">
        <v>29</v>
      </c>
      <c r="D74" s="24">
        <v>52450119</v>
      </c>
      <c r="E74" s="24">
        <v>10850527</v>
      </c>
      <c r="F74" s="24">
        <f t="shared" si="12"/>
        <v>63300646</v>
      </c>
      <c r="G74" s="24">
        <v>36978004</v>
      </c>
      <c r="H74" s="24">
        <v>36978004</v>
      </c>
      <c r="I74" s="24">
        <f t="shared" si="13"/>
        <v>26322642</v>
      </c>
      <c r="J74" s="2"/>
    </row>
    <row r="75" spans="1:10" s="39" customFormat="1" x14ac:dyDescent="0.2">
      <c r="A75" s="16"/>
      <c r="B75" s="16"/>
      <c r="C75" s="17" t="s">
        <v>30</v>
      </c>
      <c r="D75" s="24">
        <v>2527307</v>
      </c>
      <c r="E75" s="24">
        <v>472693</v>
      </c>
      <c r="F75" s="24">
        <f t="shared" si="12"/>
        <v>3000000</v>
      </c>
      <c r="G75" s="24">
        <v>762946</v>
      </c>
      <c r="H75" s="24">
        <v>762946</v>
      </c>
      <c r="I75" s="24">
        <f t="shared" si="13"/>
        <v>2237054</v>
      </c>
      <c r="J75" s="2"/>
    </row>
    <row r="76" spans="1:10" s="39" customFormat="1" x14ac:dyDescent="0.2">
      <c r="A76" s="16"/>
      <c r="B76" s="16"/>
      <c r="C76" s="17" t="s">
        <v>31</v>
      </c>
      <c r="D76" s="24">
        <v>0</v>
      </c>
      <c r="E76" s="24">
        <v>0</v>
      </c>
      <c r="F76" s="24">
        <f t="shared" si="12"/>
        <v>0</v>
      </c>
      <c r="G76" s="24">
        <v>0</v>
      </c>
      <c r="H76" s="24">
        <v>0</v>
      </c>
      <c r="I76" s="24">
        <f t="shared" si="13"/>
        <v>0</v>
      </c>
      <c r="J76" s="2"/>
    </row>
    <row r="77" spans="1:10" s="39" customFormat="1" x14ac:dyDescent="0.2">
      <c r="A77" s="16"/>
      <c r="B77" s="16"/>
      <c r="C77" s="17" t="s">
        <v>32</v>
      </c>
      <c r="D77" s="24">
        <v>0</v>
      </c>
      <c r="E77" s="24">
        <v>5888</v>
      </c>
      <c r="F77" s="24">
        <f t="shared" si="12"/>
        <v>5888</v>
      </c>
      <c r="G77" s="24">
        <v>0</v>
      </c>
      <c r="H77" s="24">
        <v>0</v>
      </c>
      <c r="I77" s="24">
        <f t="shared" si="13"/>
        <v>5888</v>
      </c>
      <c r="J77" s="2"/>
    </row>
    <row r="78" spans="1:10" s="39" customFormat="1" x14ac:dyDescent="0.2">
      <c r="A78" s="16"/>
      <c r="B78" s="16"/>
      <c r="C78" s="17" t="s">
        <v>33</v>
      </c>
      <c r="D78" s="24">
        <v>1411906813</v>
      </c>
      <c r="E78" s="24">
        <v>78474415</v>
      </c>
      <c r="F78" s="24">
        <f t="shared" si="12"/>
        <v>1490381228</v>
      </c>
      <c r="G78" s="24">
        <v>473956058</v>
      </c>
      <c r="H78" s="24">
        <v>472404671</v>
      </c>
      <c r="I78" s="24">
        <f t="shared" si="13"/>
        <v>1016425170</v>
      </c>
      <c r="J78" s="2"/>
    </row>
    <row r="79" spans="1:10" s="39" customFormat="1" x14ac:dyDescent="0.2">
      <c r="A79" s="16"/>
      <c r="B79" s="16"/>
      <c r="C79" s="17" t="s">
        <v>34</v>
      </c>
      <c r="D79" s="24">
        <v>25000000</v>
      </c>
      <c r="E79" s="24">
        <v>0</v>
      </c>
      <c r="F79" s="24">
        <f t="shared" si="12"/>
        <v>25000000</v>
      </c>
      <c r="G79" s="24">
        <v>0</v>
      </c>
      <c r="H79" s="24">
        <v>0</v>
      </c>
      <c r="I79" s="24">
        <f t="shared" si="13"/>
        <v>25000000</v>
      </c>
      <c r="J79" s="2"/>
    </row>
    <row r="80" spans="1:10" s="39" customFormat="1" ht="12.75" customHeight="1" x14ac:dyDescent="0.2">
      <c r="A80" s="16"/>
      <c r="B80" s="16"/>
      <c r="C80" s="17" t="s">
        <v>35</v>
      </c>
      <c r="D80" s="24">
        <v>0</v>
      </c>
      <c r="E80" s="24">
        <v>0</v>
      </c>
      <c r="F80" s="24">
        <f t="shared" si="12"/>
        <v>0</v>
      </c>
      <c r="G80" s="24">
        <v>0</v>
      </c>
      <c r="H80" s="24">
        <v>0</v>
      </c>
      <c r="I80" s="24">
        <f t="shared" si="13"/>
        <v>0</v>
      </c>
      <c r="J80" s="2"/>
    </row>
    <row r="81" spans="1:10" s="39" customFormat="1" ht="25.5" x14ac:dyDescent="0.2">
      <c r="A81" s="31"/>
      <c r="B81" s="31"/>
      <c r="C81" s="17" t="s">
        <v>36</v>
      </c>
      <c r="D81" s="24">
        <v>0</v>
      </c>
      <c r="E81" s="24">
        <v>0</v>
      </c>
      <c r="F81" s="24">
        <f t="shared" si="12"/>
        <v>0</v>
      </c>
      <c r="G81" s="24">
        <v>0</v>
      </c>
      <c r="H81" s="24">
        <v>0</v>
      </c>
      <c r="I81" s="24">
        <f t="shared" si="13"/>
        <v>0</v>
      </c>
      <c r="J81" s="2"/>
    </row>
    <row r="82" spans="1:10" s="39" customFormat="1" x14ac:dyDescent="0.2">
      <c r="A82" s="16"/>
      <c r="B82" s="16"/>
      <c r="C82" s="17" t="s">
        <v>37</v>
      </c>
      <c r="D82" s="24">
        <v>0</v>
      </c>
      <c r="E82" s="24">
        <v>32513442</v>
      </c>
      <c r="F82" s="24">
        <f t="shared" si="12"/>
        <v>32513442</v>
      </c>
      <c r="G82" s="24">
        <v>14191801</v>
      </c>
      <c r="H82" s="24">
        <v>14191801</v>
      </c>
      <c r="I82" s="24">
        <f t="shared" si="13"/>
        <v>18321641</v>
      </c>
      <c r="J82" s="2"/>
    </row>
    <row r="83" spans="1:10" s="39" customFormat="1" x14ac:dyDescent="0.2">
      <c r="A83" s="16"/>
      <c r="B83" s="16"/>
      <c r="C83" s="17" t="s">
        <v>38</v>
      </c>
      <c r="D83" s="24">
        <v>0</v>
      </c>
      <c r="E83" s="24">
        <v>0</v>
      </c>
      <c r="F83" s="24">
        <f t="shared" si="12"/>
        <v>0</v>
      </c>
      <c r="G83" s="24">
        <v>0</v>
      </c>
      <c r="H83" s="24">
        <v>0</v>
      </c>
      <c r="I83" s="24">
        <f t="shared" si="13"/>
        <v>0</v>
      </c>
      <c r="J83" s="2"/>
    </row>
    <row r="84" spans="1:10" s="39" customFormat="1" x14ac:dyDescent="0.2">
      <c r="A84" s="16"/>
      <c r="B84" s="16"/>
      <c r="C84" s="17" t="s">
        <v>39</v>
      </c>
      <c r="D84" s="24">
        <v>0</v>
      </c>
      <c r="E84" s="24">
        <v>0</v>
      </c>
      <c r="F84" s="24">
        <f t="shared" si="12"/>
        <v>0</v>
      </c>
      <c r="G84" s="24">
        <v>0</v>
      </c>
      <c r="H84" s="24">
        <v>0</v>
      </c>
      <c r="I84" s="24">
        <f t="shared" si="13"/>
        <v>0</v>
      </c>
      <c r="J84" s="2"/>
    </row>
    <row r="85" spans="1:10" s="39" customFormat="1" x14ac:dyDescent="0.2">
      <c r="A85" s="16"/>
      <c r="B85" s="16"/>
      <c r="C85" s="17" t="s">
        <v>40</v>
      </c>
      <c r="D85" s="24">
        <v>0</v>
      </c>
      <c r="E85" s="24">
        <v>0</v>
      </c>
      <c r="F85" s="24">
        <f t="shared" si="12"/>
        <v>0</v>
      </c>
      <c r="G85" s="24">
        <v>0</v>
      </c>
      <c r="H85" s="24">
        <v>0</v>
      </c>
      <c r="I85" s="24">
        <f t="shared" si="13"/>
        <v>0</v>
      </c>
      <c r="J85" s="2"/>
    </row>
    <row r="86" spans="1:10" s="39" customFormat="1" x14ac:dyDescent="0.2">
      <c r="A86" s="16"/>
      <c r="B86" s="16"/>
      <c r="C86" s="17" t="s">
        <v>41</v>
      </c>
      <c r="D86" s="24">
        <v>0</v>
      </c>
      <c r="E86" s="24">
        <v>0</v>
      </c>
      <c r="F86" s="24">
        <f t="shared" si="12"/>
        <v>0</v>
      </c>
      <c r="G86" s="24">
        <v>0</v>
      </c>
      <c r="H86" s="24">
        <v>0</v>
      </c>
      <c r="I86" s="24">
        <f t="shared" si="13"/>
        <v>0</v>
      </c>
      <c r="J86" s="2"/>
    </row>
    <row r="87" spans="1:10" s="39" customFormat="1" ht="25.5" x14ac:dyDescent="0.2">
      <c r="A87" s="16"/>
      <c r="B87" s="16"/>
      <c r="C87" s="17" t="s">
        <v>42</v>
      </c>
      <c r="D87" s="24">
        <v>0</v>
      </c>
      <c r="E87" s="24">
        <v>0</v>
      </c>
      <c r="F87" s="24">
        <f t="shared" si="12"/>
        <v>0</v>
      </c>
      <c r="G87" s="24">
        <v>0</v>
      </c>
      <c r="H87" s="24">
        <v>0</v>
      </c>
      <c r="I87" s="24">
        <f t="shared" si="13"/>
        <v>0</v>
      </c>
      <c r="J87" s="2"/>
    </row>
    <row r="88" spans="1:10" s="39" customFormat="1" x14ac:dyDescent="0.2">
      <c r="A88" s="31"/>
      <c r="B88" s="31"/>
      <c r="C88" s="17" t="s">
        <v>43</v>
      </c>
      <c r="D88" s="24">
        <v>1600000000</v>
      </c>
      <c r="E88" s="24">
        <v>0</v>
      </c>
      <c r="F88" s="24">
        <f t="shared" si="12"/>
        <v>1600000000</v>
      </c>
      <c r="G88" s="24">
        <v>1229256009</v>
      </c>
      <c r="H88" s="24">
        <v>1229256009</v>
      </c>
      <c r="I88" s="24">
        <f t="shared" si="13"/>
        <v>370743991</v>
      </c>
      <c r="J88" s="2"/>
    </row>
    <row r="89" spans="1:10" s="39" customFormat="1" x14ac:dyDescent="0.2">
      <c r="A89" s="31"/>
      <c r="B89" s="31"/>
      <c r="C89" s="17" t="s">
        <v>44</v>
      </c>
      <c r="D89" s="24">
        <v>0</v>
      </c>
      <c r="E89" s="24">
        <v>0</v>
      </c>
      <c r="F89" s="24">
        <f t="shared" si="12"/>
        <v>0</v>
      </c>
      <c r="G89" s="24">
        <v>0</v>
      </c>
      <c r="H89" s="24">
        <v>0</v>
      </c>
      <c r="I89" s="24">
        <f t="shared" si="13"/>
        <v>0</v>
      </c>
      <c r="J89" s="2"/>
    </row>
    <row r="90" spans="1:10" s="39" customFormat="1" x14ac:dyDescent="0.2">
      <c r="A90" s="16"/>
      <c r="B90" s="16"/>
      <c r="C90" s="17" t="s">
        <v>45</v>
      </c>
      <c r="D90" s="24">
        <v>932411963</v>
      </c>
      <c r="E90" s="24">
        <v>0</v>
      </c>
      <c r="F90" s="24">
        <f t="shared" si="12"/>
        <v>932411963</v>
      </c>
      <c r="G90" s="24">
        <v>537091958</v>
      </c>
      <c r="H90" s="24">
        <v>537091958</v>
      </c>
      <c r="I90" s="24">
        <f t="shared" si="13"/>
        <v>395320005</v>
      </c>
      <c r="J90" s="2"/>
    </row>
    <row r="91" spans="1:10" s="39" customFormat="1" x14ac:dyDescent="0.2">
      <c r="A91" s="16"/>
      <c r="B91" s="16"/>
      <c r="C91" s="17" t="s">
        <v>46</v>
      </c>
      <c r="D91" s="24">
        <v>275481849</v>
      </c>
      <c r="E91" s="24">
        <v>148790940</v>
      </c>
      <c r="F91" s="24">
        <f t="shared" si="12"/>
        <v>424272789</v>
      </c>
      <c r="G91" s="24">
        <v>0</v>
      </c>
      <c r="H91" s="24">
        <v>0</v>
      </c>
      <c r="I91" s="24">
        <f t="shared" si="13"/>
        <v>424272789</v>
      </c>
      <c r="J91" s="2"/>
    </row>
    <row r="92" spans="1:10" s="39" customFormat="1" ht="12.75" customHeight="1" x14ac:dyDescent="0.2">
      <c r="A92" s="16"/>
      <c r="B92" s="16"/>
      <c r="C92" s="17" t="s">
        <v>47</v>
      </c>
      <c r="D92" s="24">
        <v>0</v>
      </c>
      <c r="E92" s="24">
        <v>0</v>
      </c>
      <c r="F92" s="24">
        <f t="shared" si="12"/>
        <v>0</v>
      </c>
      <c r="G92" s="24">
        <v>0</v>
      </c>
      <c r="H92" s="24">
        <v>0</v>
      </c>
      <c r="I92" s="24">
        <f t="shared" si="13"/>
        <v>0</v>
      </c>
      <c r="J92" s="2"/>
    </row>
    <row r="93" spans="1:10" s="39" customFormat="1" x14ac:dyDescent="0.2">
      <c r="A93" s="16"/>
      <c r="B93" s="16"/>
      <c r="C93" s="17" t="s">
        <v>48</v>
      </c>
      <c r="D93" s="24">
        <v>16192801178</v>
      </c>
      <c r="E93" s="24">
        <v>14959178</v>
      </c>
      <c r="F93" s="24">
        <f t="shared" si="12"/>
        <v>16207760356</v>
      </c>
      <c r="G93" s="24">
        <v>14028909141</v>
      </c>
      <c r="H93" s="24">
        <v>12886382902</v>
      </c>
      <c r="I93" s="24">
        <f t="shared" si="13"/>
        <v>2178851215</v>
      </c>
      <c r="J93" s="2"/>
    </row>
    <row r="94" spans="1:10" s="39" customFormat="1" x14ac:dyDescent="0.2">
      <c r="A94" s="16"/>
      <c r="B94" s="16"/>
      <c r="C94" s="33" t="s">
        <v>49</v>
      </c>
      <c r="D94" s="22">
        <f>SUM(D95:D96)</f>
        <v>0</v>
      </c>
      <c r="E94" s="22">
        <f>SUM(E95:E96)</f>
        <v>1791075</v>
      </c>
      <c r="F94" s="22">
        <f t="shared" ref="F94:H94" si="15">SUM(F95:F96)</f>
        <v>1791075</v>
      </c>
      <c r="G94" s="22">
        <f t="shared" si="15"/>
        <v>0</v>
      </c>
      <c r="H94" s="22">
        <f t="shared" si="15"/>
        <v>0</v>
      </c>
      <c r="I94" s="22">
        <f>F94-G94</f>
        <v>1791075</v>
      </c>
      <c r="J94" s="2"/>
    </row>
    <row r="95" spans="1:10" s="39" customFormat="1" x14ac:dyDescent="0.2">
      <c r="A95" s="32"/>
      <c r="B95" s="32"/>
      <c r="C95" s="17" t="s">
        <v>50</v>
      </c>
      <c r="D95" s="24">
        <v>0</v>
      </c>
      <c r="E95" s="24">
        <v>0</v>
      </c>
      <c r="F95" s="24">
        <f t="shared" si="12"/>
        <v>0</v>
      </c>
      <c r="G95" s="24">
        <v>0</v>
      </c>
      <c r="H95" s="24">
        <v>0</v>
      </c>
      <c r="I95" s="24">
        <f t="shared" ref="I95:I96" si="16">F95-G95</f>
        <v>0</v>
      </c>
      <c r="J95" s="2"/>
    </row>
    <row r="96" spans="1:10" s="39" customFormat="1" ht="25.5" x14ac:dyDescent="0.2">
      <c r="A96" s="32"/>
      <c r="B96" s="32"/>
      <c r="C96" s="17" t="s">
        <v>51</v>
      </c>
      <c r="D96" s="24">
        <v>0</v>
      </c>
      <c r="E96" s="24">
        <v>1791075</v>
      </c>
      <c r="F96" s="24">
        <f t="shared" si="12"/>
        <v>1791075</v>
      </c>
      <c r="G96" s="24">
        <v>0</v>
      </c>
      <c r="H96" s="24">
        <v>0</v>
      </c>
      <c r="I96" s="24">
        <f t="shared" si="16"/>
        <v>1791075</v>
      </c>
      <c r="J96" s="2"/>
    </row>
    <row r="97" spans="1:10" s="39" customFormat="1" x14ac:dyDescent="0.2">
      <c r="A97" s="34"/>
      <c r="B97" s="34"/>
      <c r="C97" s="34" t="s">
        <v>52</v>
      </c>
      <c r="D97" s="22">
        <f>SUM(D98:D99)</f>
        <v>0</v>
      </c>
      <c r="E97" s="22">
        <f>SUM(E98:E99)</f>
        <v>0</v>
      </c>
      <c r="F97" s="22">
        <f>SUM(F98:F99)</f>
        <v>0</v>
      </c>
      <c r="G97" s="22">
        <f>SUM(G98:G99)</f>
        <v>0</v>
      </c>
      <c r="H97" s="22">
        <f>SUM(H98:H99)</f>
        <v>0</v>
      </c>
      <c r="I97" s="22">
        <f>F97-G97</f>
        <v>0</v>
      </c>
      <c r="J97" s="2"/>
    </row>
    <row r="98" spans="1:10" s="39" customFormat="1" x14ac:dyDescent="0.2">
      <c r="A98" s="16"/>
      <c r="B98" s="16"/>
      <c r="C98" s="17" t="s">
        <v>53</v>
      </c>
      <c r="D98" s="24">
        <v>0</v>
      </c>
      <c r="E98" s="24">
        <v>0</v>
      </c>
      <c r="F98" s="24">
        <f t="shared" ref="F98:F99" si="17">D98+E98</f>
        <v>0</v>
      </c>
      <c r="G98" s="24">
        <v>0</v>
      </c>
      <c r="H98" s="24">
        <v>0</v>
      </c>
      <c r="I98" s="24">
        <f t="shared" ref="I98:I99" si="18">F98-G98</f>
        <v>0</v>
      </c>
      <c r="J98" s="2"/>
    </row>
    <row r="99" spans="1:10" s="39" customFormat="1" x14ac:dyDescent="0.2">
      <c r="A99" s="16"/>
      <c r="B99" s="16"/>
      <c r="C99" s="17" t="s">
        <v>54</v>
      </c>
      <c r="D99" s="24">
        <v>0</v>
      </c>
      <c r="E99" s="24">
        <v>0</v>
      </c>
      <c r="F99" s="24">
        <f t="shared" si="17"/>
        <v>0</v>
      </c>
      <c r="G99" s="24">
        <v>0</v>
      </c>
      <c r="H99" s="24">
        <v>0</v>
      </c>
      <c r="I99" s="24">
        <f t="shared" si="18"/>
        <v>0</v>
      </c>
      <c r="J99" s="2"/>
    </row>
    <row r="100" spans="1:10" s="39" customFormat="1" x14ac:dyDescent="0.2">
      <c r="A100" s="34"/>
      <c r="B100" s="34"/>
      <c r="C100" s="34" t="s">
        <v>55</v>
      </c>
      <c r="D100" s="22">
        <f>SUM(D101:D106)</f>
        <v>1292808571</v>
      </c>
      <c r="E100" s="22">
        <f>SUM(E101:E106)</f>
        <v>-50892905</v>
      </c>
      <c r="F100" s="22">
        <f>SUM(F101:F106)</f>
        <v>1241915666</v>
      </c>
      <c r="G100" s="22">
        <f>SUM(G101:G106)</f>
        <v>731076454</v>
      </c>
      <c r="H100" s="22">
        <f>SUM(H101:H106)</f>
        <v>731012196</v>
      </c>
      <c r="I100" s="22">
        <f>F100-G100</f>
        <v>510839212</v>
      </c>
      <c r="J100" s="2"/>
    </row>
    <row r="101" spans="1:10" s="39" customFormat="1" ht="25.5" x14ac:dyDescent="0.2">
      <c r="A101" s="16"/>
      <c r="B101" s="16"/>
      <c r="C101" s="17" t="s">
        <v>56</v>
      </c>
      <c r="D101" s="24">
        <v>0</v>
      </c>
      <c r="E101" s="24">
        <v>0</v>
      </c>
      <c r="F101" s="24">
        <f t="shared" ref="F101:F106" si="19">D101+E101</f>
        <v>0</v>
      </c>
      <c r="G101" s="24">
        <v>0</v>
      </c>
      <c r="H101" s="24">
        <v>0</v>
      </c>
      <c r="I101" s="24">
        <f t="shared" ref="I101:I106" si="20">F101-G101</f>
        <v>0</v>
      </c>
      <c r="J101" s="2"/>
    </row>
    <row r="102" spans="1:10" s="39" customFormat="1" x14ac:dyDescent="0.2">
      <c r="A102" s="16"/>
      <c r="B102" s="16"/>
      <c r="C102" s="17" t="s">
        <v>57</v>
      </c>
      <c r="D102" s="24">
        <v>0</v>
      </c>
      <c r="E102" s="24">
        <v>0</v>
      </c>
      <c r="F102" s="24">
        <f t="shared" si="19"/>
        <v>0</v>
      </c>
      <c r="G102" s="24">
        <v>0</v>
      </c>
      <c r="H102" s="24">
        <v>0</v>
      </c>
      <c r="I102" s="24">
        <f t="shared" si="20"/>
        <v>0</v>
      </c>
      <c r="J102" s="2"/>
    </row>
    <row r="103" spans="1:10" s="39" customFormat="1" x14ac:dyDescent="0.2">
      <c r="A103" s="16"/>
      <c r="B103" s="16"/>
      <c r="C103" s="17" t="s">
        <v>58</v>
      </c>
      <c r="D103" s="24">
        <v>94273244</v>
      </c>
      <c r="E103" s="24">
        <v>-157163</v>
      </c>
      <c r="F103" s="24">
        <f t="shared" si="19"/>
        <v>94116081</v>
      </c>
      <c r="G103" s="24">
        <v>28615266</v>
      </c>
      <c r="H103" s="24">
        <v>28551008</v>
      </c>
      <c r="I103" s="24">
        <f t="shared" si="20"/>
        <v>65500815</v>
      </c>
      <c r="J103" s="2"/>
    </row>
    <row r="104" spans="1:10" s="39" customFormat="1" x14ac:dyDescent="0.2">
      <c r="A104" s="16"/>
      <c r="B104" s="16"/>
      <c r="C104" s="17" t="s">
        <v>59</v>
      </c>
      <c r="D104" s="24">
        <v>0</v>
      </c>
      <c r="E104" s="24">
        <v>0</v>
      </c>
      <c r="F104" s="24">
        <f t="shared" si="19"/>
        <v>0</v>
      </c>
      <c r="G104" s="24">
        <v>0</v>
      </c>
      <c r="H104" s="24">
        <v>0</v>
      </c>
      <c r="I104" s="24">
        <f t="shared" si="20"/>
        <v>0</v>
      </c>
      <c r="J104" s="2"/>
    </row>
    <row r="105" spans="1:10" s="39" customFormat="1" ht="38.25" x14ac:dyDescent="0.2">
      <c r="A105" s="16"/>
      <c r="B105" s="16"/>
      <c r="C105" s="17" t="s">
        <v>60</v>
      </c>
      <c r="D105" s="24">
        <v>0</v>
      </c>
      <c r="E105" s="24">
        <v>0</v>
      </c>
      <c r="F105" s="24">
        <f>D105+E105</f>
        <v>0</v>
      </c>
      <c r="G105" s="24">
        <v>0</v>
      </c>
      <c r="H105" s="24">
        <v>0</v>
      </c>
      <c r="I105" s="24">
        <f>F105-G105</f>
        <v>0</v>
      </c>
      <c r="J105" s="2"/>
    </row>
    <row r="106" spans="1:10" s="39" customFormat="1" x14ac:dyDescent="0.2">
      <c r="A106" s="16"/>
      <c r="B106" s="16"/>
      <c r="C106" s="17" t="s">
        <v>61</v>
      </c>
      <c r="D106" s="24">
        <v>1198535327</v>
      </c>
      <c r="E106" s="24">
        <v>-50735742</v>
      </c>
      <c r="F106" s="24">
        <f t="shared" si="19"/>
        <v>1147799585</v>
      </c>
      <c r="G106" s="24">
        <v>702461188</v>
      </c>
      <c r="H106" s="24">
        <v>702461188</v>
      </c>
      <c r="I106" s="24">
        <f t="shared" si="20"/>
        <v>445338397</v>
      </c>
      <c r="J106" s="2"/>
    </row>
    <row r="107" spans="1:10" s="39" customFormat="1" ht="2.1" customHeight="1" x14ac:dyDescent="0.2">
      <c r="A107" s="32"/>
      <c r="B107" s="32"/>
      <c r="C107" s="17"/>
      <c r="D107" s="24"/>
      <c r="E107" s="24"/>
      <c r="F107" s="24"/>
      <c r="G107" s="24"/>
      <c r="H107" s="24"/>
      <c r="I107" s="24"/>
      <c r="J107" s="2"/>
    </row>
    <row r="108" spans="1:10" s="45" customFormat="1" x14ac:dyDescent="0.2">
      <c r="A108" s="42" t="s">
        <v>63</v>
      </c>
      <c r="B108" s="42"/>
      <c r="C108" s="42"/>
      <c r="D108" s="43">
        <f>SUM(D59+D10)</f>
        <v>75448067624</v>
      </c>
      <c r="E108" s="43">
        <f>SUM(E59+E10)</f>
        <v>-317550677</v>
      </c>
      <c r="F108" s="43">
        <f>SUM(F59+F10)</f>
        <v>75130516947</v>
      </c>
      <c r="G108" s="43">
        <f>SUM(G59+G10)</f>
        <v>51867628856</v>
      </c>
      <c r="H108" s="43">
        <f>SUM(H59+H10)</f>
        <v>50479913522</v>
      </c>
      <c r="I108" s="43">
        <f>F108-G108</f>
        <v>23262888091</v>
      </c>
      <c r="J108" s="44"/>
    </row>
    <row r="109" spans="1:10" s="39" customFormat="1" x14ac:dyDescent="0.2">
      <c r="A109" s="46" t="s">
        <v>64</v>
      </c>
      <c r="B109" s="46"/>
      <c r="C109" s="46"/>
      <c r="D109" s="47"/>
      <c r="E109" s="47"/>
      <c r="F109" s="47"/>
      <c r="G109" s="47"/>
      <c r="H109" s="47"/>
      <c r="I109" s="47"/>
      <c r="J109" s="2"/>
    </row>
    <row r="110" spans="1:10" x14ac:dyDescent="0.2">
      <c r="F110" s="49"/>
      <c r="G110" s="49"/>
      <c r="H110" s="49"/>
    </row>
  </sheetData>
  <mergeCells count="13">
    <mergeCell ref="A109:C109"/>
    <mergeCell ref="A7:C8"/>
    <mergeCell ref="D7:H7"/>
    <mergeCell ref="I7:I8"/>
    <mergeCell ref="A10:C10"/>
    <mergeCell ref="A59:C59"/>
    <mergeCell ref="A108:C108"/>
    <mergeCell ref="A1:I1"/>
    <mergeCell ref="A2:I2"/>
    <mergeCell ref="A3:I3"/>
    <mergeCell ref="A4:I4"/>
    <mergeCell ref="A5:I5"/>
    <mergeCell ref="A6:I6"/>
  </mergeCell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33 LDF-6b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2021-10-25T15:19:14Z</dcterms:created>
  <dcterms:modified xsi:type="dcterms:W3CDTF">2021-10-25T15:19:15Z</dcterms:modified>
</cp:coreProperties>
</file>