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Gobierno\"/>
    </mc:Choice>
  </mc:AlternateContent>
  <bookViews>
    <workbookView xWindow="0" yWindow="0" windowWidth="19200" windowHeight="11595"/>
  </bookViews>
  <sheets>
    <sheet name="32 LDF-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" i="1" l="1"/>
  <c r="F169" i="1"/>
  <c r="I169" i="1" s="1"/>
  <c r="F168" i="1"/>
  <c r="I168" i="1" s="1"/>
  <c r="I167" i="1" s="1"/>
  <c r="H167" i="1"/>
  <c r="G167" i="1"/>
  <c r="F167" i="1"/>
  <c r="E167" i="1"/>
  <c r="D167" i="1"/>
  <c r="F165" i="1"/>
  <c r="I165" i="1" s="1"/>
  <c r="F164" i="1"/>
  <c r="I164" i="1" s="1"/>
  <c r="I162" i="1" s="1"/>
  <c r="H162" i="1"/>
  <c r="G162" i="1"/>
  <c r="F162" i="1"/>
  <c r="E162" i="1"/>
  <c r="D162" i="1"/>
  <c r="F160" i="1"/>
  <c r="I160" i="1" s="1"/>
  <c r="F157" i="1"/>
  <c r="I157" i="1" s="1"/>
  <c r="I152" i="1" s="1"/>
  <c r="H152" i="1"/>
  <c r="G152" i="1"/>
  <c r="F152" i="1"/>
  <c r="E152" i="1"/>
  <c r="D152" i="1"/>
  <c r="F150" i="1"/>
  <c r="I150" i="1" s="1"/>
  <c r="F149" i="1"/>
  <c r="I149" i="1" s="1"/>
  <c r="F148" i="1"/>
  <c r="I148" i="1" s="1"/>
  <c r="I147" i="1" s="1"/>
  <c r="H147" i="1"/>
  <c r="G147" i="1"/>
  <c r="F147" i="1"/>
  <c r="E147" i="1"/>
  <c r="D147" i="1"/>
  <c r="F145" i="1"/>
  <c r="I145" i="1" s="1"/>
  <c r="I144" i="1"/>
  <c r="I143" i="1"/>
  <c r="F142" i="1"/>
  <c r="I142" i="1" s="1"/>
  <c r="F141" i="1"/>
  <c r="I141" i="1" s="1"/>
  <c r="F140" i="1"/>
  <c r="I140" i="1" s="1"/>
  <c r="F139" i="1"/>
  <c r="I139" i="1" s="1"/>
  <c r="F138" i="1"/>
  <c r="I138" i="1" s="1"/>
  <c r="F137" i="1"/>
  <c r="I137" i="1" s="1"/>
  <c r="I136" i="1" s="1"/>
  <c r="H136" i="1"/>
  <c r="G136" i="1"/>
  <c r="F136" i="1"/>
  <c r="E136" i="1"/>
  <c r="D136" i="1"/>
  <c r="F130" i="1"/>
  <c r="I130" i="1" s="1"/>
  <c r="F129" i="1"/>
  <c r="I129" i="1" s="1"/>
  <c r="F128" i="1"/>
  <c r="I128" i="1" s="1"/>
  <c r="F127" i="1"/>
  <c r="I127" i="1" s="1"/>
  <c r="F126" i="1"/>
  <c r="I126" i="1" s="1"/>
  <c r="I125" i="1" s="1"/>
  <c r="H125" i="1"/>
  <c r="G125" i="1"/>
  <c r="F125" i="1"/>
  <c r="E125" i="1"/>
  <c r="D125" i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I117" i="1" s="1"/>
  <c r="F116" i="1"/>
  <c r="I116" i="1" s="1"/>
  <c r="F115" i="1"/>
  <c r="I115" i="1" s="1"/>
  <c r="I114" i="1" s="1"/>
  <c r="H114" i="1"/>
  <c r="G114" i="1"/>
  <c r="F114" i="1"/>
  <c r="E114" i="1"/>
  <c r="D114" i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I106" i="1" s="1"/>
  <c r="F105" i="1"/>
  <c r="I105" i="1" s="1"/>
  <c r="F104" i="1"/>
  <c r="I104" i="1" s="1"/>
  <c r="I103" i="1" s="1"/>
  <c r="H103" i="1"/>
  <c r="G103" i="1"/>
  <c r="F103" i="1"/>
  <c r="E103" i="1"/>
  <c r="D103" i="1"/>
  <c r="F101" i="1"/>
  <c r="I101" i="1" s="1"/>
  <c r="F100" i="1"/>
  <c r="I100" i="1" s="1"/>
  <c r="F99" i="1"/>
  <c r="I99" i="1" s="1"/>
  <c r="F98" i="1"/>
  <c r="I98" i="1" s="1"/>
  <c r="F97" i="1"/>
  <c r="I97" i="1" s="1"/>
  <c r="F96" i="1"/>
  <c r="I96" i="1" s="1"/>
  <c r="F95" i="1"/>
  <c r="I95" i="1" s="1"/>
  <c r="I94" i="1" s="1"/>
  <c r="I93" i="1" s="1"/>
  <c r="H94" i="1"/>
  <c r="G94" i="1"/>
  <c r="F94" i="1"/>
  <c r="E94" i="1"/>
  <c r="D94" i="1"/>
  <c r="H93" i="1"/>
  <c r="G93" i="1"/>
  <c r="F93" i="1"/>
  <c r="E93" i="1"/>
  <c r="D93" i="1"/>
  <c r="I91" i="1"/>
  <c r="F91" i="1"/>
  <c r="I90" i="1"/>
  <c r="F90" i="1"/>
  <c r="I89" i="1"/>
  <c r="F89" i="1"/>
  <c r="I88" i="1"/>
  <c r="F88" i="1"/>
  <c r="I87" i="1"/>
  <c r="F86" i="1"/>
  <c r="I86" i="1" s="1"/>
  <c r="F85" i="1"/>
  <c r="I85" i="1" s="1"/>
  <c r="H84" i="1"/>
  <c r="G84" i="1"/>
  <c r="F84" i="1"/>
  <c r="E84" i="1"/>
  <c r="D84" i="1"/>
  <c r="I81" i="1"/>
  <c r="I80" i="1"/>
  <c r="F80" i="1"/>
  <c r="I79" i="1"/>
  <c r="H79" i="1"/>
  <c r="G79" i="1"/>
  <c r="F79" i="1"/>
  <c r="E79" i="1"/>
  <c r="D79" i="1"/>
  <c r="I77" i="1"/>
  <c r="F77" i="1"/>
  <c r="I76" i="1"/>
  <c r="F76" i="1"/>
  <c r="I75" i="1"/>
  <c r="F75" i="1"/>
  <c r="F74" i="1"/>
  <c r="I74" i="1" s="1"/>
  <c r="F73" i="1"/>
  <c r="I73" i="1" s="1"/>
  <c r="F72" i="1"/>
  <c r="I72" i="1" s="1"/>
  <c r="I71" i="1"/>
  <c r="F70" i="1"/>
  <c r="I70" i="1" s="1"/>
  <c r="I69" i="1" s="1"/>
  <c r="H69" i="1"/>
  <c r="G69" i="1"/>
  <c r="F69" i="1"/>
  <c r="E69" i="1"/>
  <c r="D69" i="1"/>
  <c r="F67" i="1"/>
  <c r="I67" i="1" s="1"/>
  <c r="F66" i="1"/>
  <c r="I66" i="1" s="1"/>
  <c r="F65" i="1"/>
  <c r="I65" i="1" s="1"/>
  <c r="I64" i="1" s="1"/>
  <c r="H64" i="1"/>
  <c r="G64" i="1"/>
  <c r="F64" i="1"/>
  <c r="E64" i="1"/>
  <c r="D64" i="1"/>
  <c r="F62" i="1"/>
  <c r="I62" i="1" s="1"/>
  <c r="F61" i="1"/>
  <c r="I61" i="1" s="1"/>
  <c r="I60" i="1"/>
  <c r="I59" i="1"/>
  <c r="F59" i="1"/>
  <c r="I58" i="1"/>
  <c r="F58" i="1"/>
  <c r="I57" i="1"/>
  <c r="F57" i="1"/>
  <c r="I56" i="1"/>
  <c r="F56" i="1"/>
  <c r="I55" i="1"/>
  <c r="F55" i="1"/>
  <c r="I54" i="1"/>
  <c r="F54" i="1"/>
  <c r="H53" i="1"/>
  <c r="G53" i="1"/>
  <c r="F53" i="1"/>
  <c r="E53" i="1"/>
  <c r="D53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H42" i="1"/>
  <c r="G42" i="1"/>
  <c r="F42" i="1"/>
  <c r="E42" i="1"/>
  <c r="D42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H31" i="1"/>
  <c r="G31" i="1"/>
  <c r="F31" i="1"/>
  <c r="E31" i="1"/>
  <c r="D31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H20" i="1"/>
  <c r="G20" i="1"/>
  <c r="F20" i="1"/>
  <c r="E20" i="1"/>
  <c r="D20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H11" i="1"/>
  <c r="G11" i="1"/>
  <c r="F11" i="1"/>
  <c r="E11" i="1"/>
  <c r="D11" i="1"/>
  <c r="H10" i="1"/>
  <c r="H176" i="1" s="1"/>
  <c r="G10" i="1"/>
  <c r="G176" i="1" s="1"/>
  <c r="F10" i="1"/>
  <c r="F176" i="1" s="1"/>
  <c r="E10" i="1"/>
  <c r="E176" i="1" s="1"/>
  <c r="D10" i="1"/>
  <c r="D176" i="1" s="1"/>
  <c r="I53" i="1" l="1"/>
  <c r="I84" i="1"/>
  <c r="I10" i="1" l="1"/>
  <c r="I176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<sst xmlns="http://schemas.openxmlformats.org/spreadsheetml/2006/main" count="308" uniqueCount="163">
  <si>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</si>
  <si>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GOBIERNO ESTATAL</t>
  </si>
  <si>
    <t>ESTADO ANALÍTICO DEL EJERCICIO DE PRESUPUESTO DE EGRESOS DETALLADO CONSOLIDADO</t>
  </si>
  <si>
    <t>CLASIFICACIÓN POR OBJETO DEL GASTO (CAPÍTULO Y CONCEPTO)</t>
  </si>
  <si>
    <t>DEL 1 DE ENERO AL 30 DE SEPTIEMBRE DE 2021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</si>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</sst>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1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justify" vertical="top" readingOrder="1"/>
    </xf>
    <xf numFmtId="164" fontId="3" fillId="0" borderId="0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164" fontId="6" fillId="0" borderId="0" xfId="0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justify" vertical="top" wrapText="1" readingOrder="1"/>
    </xf>
    <xf numFmtId="164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justify" vertical="top" readingOrder="1"/>
    </xf>
    <xf numFmtId="0" fontId="3" fillId="0" borderId="0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left" vertical="top"/>
    </xf>
    <xf numFmtId="0" fontId="3" fillId="0" borderId="7" xfId="0" applyFont="1" applyBorder="1" applyAlignment="1">
      <alignment horizontal="justify" vertical="top" readingOrder="1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center" wrapText="1" readingOrder="1"/>
    </xf>
    <xf numFmtId="164" fontId="6" fillId="0" borderId="8" xfId="0" applyNumberFormat="1" applyFont="1" applyBorder="1" applyAlignment="1">
      <alignment horizontal="right" vertical="center" readingOrder="1"/>
    </xf>
    <xf numFmtId="0" fontId="3" fillId="0" borderId="0" xfId="0" applyFont="1" applyAlignment="1">
      <alignment vertical="center" readingOrder="1"/>
    </xf>
    <xf numFmtId="0" fontId="8" fillId="0" borderId="9" xfId="2" applyFont="1" applyFill="1" applyBorder="1" applyAlignment="1">
      <alignment horizontal="left" vertical="top" wrapText="1"/>
    </xf>
    <xf numFmtId="164" fontId="3" fillId="0" borderId="0" xfId="0" applyNumberFormat="1" applyFont="1" applyAlignment="1">
      <alignment vertical="top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justify" vertical="top" readingOrder="1"/>
    </xf>
    <xf numFmtId="164" fontId="10" fillId="0" borderId="0" xfId="0" applyNumberFormat="1" applyFont="1" applyAlignment="1">
      <alignment vertical="top"/>
    </xf>
    <xf numFmtId="0" fontId="10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justify" vertical="top" readingOrder="1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8582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79"/>
  <sheetViews>
    <sheetView showGridLines="0" tabSelected="1" topLeftCell="A142" zoomScaleNormal="100" workbookViewId="0">
      <selection activeCell="C22" sqref="C22"/>
    </sheetView>
  </sheetViews>
  <sheetFormatPr baseColWidth="10" defaultRowHeight="12.75" x14ac:dyDescent="0.2"/>
  <cols>
    <col min="1" max="1" width="3" style="48" customWidth="1"/>
    <col min="2" max="2" width="3.28515625" style="48" customWidth="1"/>
    <col min="3" max="3" width="44.28515625" style="49" customWidth="1"/>
    <col min="4" max="9" width="16.7109375" style="50" customWidth="1"/>
    <col min="10" max="10" width="14.28515625" bestFit="1" customWidth="1"/>
    <col min="11" max="11" width="12.28515625" bestFit="1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">
      <c r="A8" s="9"/>
      <c r="B8" s="10"/>
      <c r="C8" s="10"/>
      <c r="D8" s="11" t="s">
        <v>9</v>
      </c>
      <c r="E8" s="12" t="s">
        <v>10</v>
      </c>
      <c r="F8" s="12" t="s">
        <v>11</v>
      </c>
      <c r="G8" s="12" t="s">
        <v>12</v>
      </c>
      <c r="H8" s="11" t="s">
        <v>13</v>
      </c>
      <c r="I8" s="13"/>
    </row>
    <row r="9" spans="1:11" s="14" customFormat="1" ht="4.5" customHeight="1" x14ac:dyDescent="0.2">
      <c r="B9" s="15"/>
      <c r="C9" s="16"/>
      <c r="D9" s="17"/>
      <c r="E9" s="17"/>
      <c r="F9" s="17"/>
      <c r="G9" s="18"/>
      <c r="H9" s="17"/>
      <c r="I9" s="17"/>
    </row>
    <row r="10" spans="1:11" s="14" customFormat="1" ht="12.75" customHeight="1" x14ac:dyDescent="0.2">
      <c r="A10" s="19" t="s">
        <v>14</v>
      </c>
      <c r="B10" s="19"/>
      <c r="C10" s="19"/>
      <c r="D10" s="20">
        <f>SUM(D11,D20,D31,D42,D53,D64,D69,D79,D84)</f>
        <v>32882700231</v>
      </c>
      <c r="E10" s="20">
        <f t="shared" ref="E10:I10" si="0">SUM(E11,E20,E31,E42,E53,E64,E69,E79,E84)</f>
        <v>-786616547</v>
      </c>
      <c r="F10" s="20">
        <f t="shared" si="0"/>
        <v>32096083684</v>
      </c>
      <c r="G10" s="20">
        <f t="shared" si="0"/>
        <v>21890585536</v>
      </c>
      <c r="H10" s="20">
        <f t="shared" si="0"/>
        <v>21655125833</v>
      </c>
      <c r="I10" s="20">
        <f t="shared" si="0"/>
        <v>10205498148</v>
      </c>
      <c r="J10" s="20"/>
      <c r="K10" s="18"/>
    </row>
    <row r="11" spans="1:11" s="24" customFormat="1" ht="12.75" customHeight="1" x14ac:dyDescent="0.2">
      <c r="A11" s="21" t="s">
        <v>15</v>
      </c>
      <c r="B11" s="22" t="s">
        <v>16</v>
      </c>
      <c r="C11" s="22"/>
      <c r="D11" s="23">
        <f>SUM(D12:D18)</f>
        <v>16831003957</v>
      </c>
      <c r="E11" s="23">
        <f t="shared" ref="E11" si="1">SUM(E12:E18)</f>
        <v>-3449510380</v>
      </c>
      <c r="F11" s="23">
        <f>SUM(F12:F18)</f>
        <v>13381493577</v>
      </c>
      <c r="G11" s="23">
        <f t="shared" ref="G11:I11" si="2">SUM(G12:G18)</f>
        <v>10066403863</v>
      </c>
      <c r="H11" s="23">
        <f t="shared" si="2"/>
        <v>9979750648</v>
      </c>
      <c r="I11" s="23">
        <f t="shared" si="2"/>
        <v>3315089714</v>
      </c>
    </row>
    <row r="12" spans="1:11" s="24" customFormat="1" ht="25.5" customHeight="1" x14ac:dyDescent="0.2">
      <c r="B12" s="21" t="s">
        <v>17</v>
      </c>
      <c r="C12" s="25" t="s">
        <v>18</v>
      </c>
      <c r="D12" s="23">
        <v>5677109354</v>
      </c>
      <c r="E12" s="23">
        <v>-683236106</v>
      </c>
      <c r="F12" s="26">
        <f t="shared" ref="F12:F18" si="3">D12+E12</f>
        <v>4993873248</v>
      </c>
      <c r="G12" s="26">
        <v>4052665115</v>
      </c>
      <c r="H12" s="23">
        <v>4030888551</v>
      </c>
      <c r="I12" s="23">
        <f>F12-G12</f>
        <v>941208133</v>
      </c>
    </row>
    <row r="13" spans="1:11" s="24" customFormat="1" ht="12.75" customHeight="1" x14ac:dyDescent="0.2">
      <c r="B13" s="21" t="s">
        <v>19</v>
      </c>
      <c r="C13" s="25" t="s">
        <v>20</v>
      </c>
      <c r="D13" s="23">
        <v>394548615</v>
      </c>
      <c r="E13" s="23">
        <v>1744848</v>
      </c>
      <c r="F13" s="26">
        <f t="shared" si="3"/>
        <v>396293463</v>
      </c>
      <c r="G13" s="26">
        <v>233636585</v>
      </c>
      <c r="H13" s="23">
        <v>229525529</v>
      </c>
      <c r="I13" s="23">
        <f t="shared" ref="I13:I18" si="4">F13-G13</f>
        <v>162656878</v>
      </c>
    </row>
    <row r="14" spans="1:11" s="24" customFormat="1" ht="12.75" customHeight="1" x14ac:dyDescent="0.2">
      <c r="B14" s="21" t="s">
        <v>21</v>
      </c>
      <c r="C14" s="27" t="s">
        <v>22</v>
      </c>
      <c r="D14" s="23">
        <v>4607235824</v>
      </c>
      <c r="E14" s="23">
        <v>-1604535219</v>
      </c>
      <c r="F14" s="26">
        <f t="shared" si="3"/>
        <v>3002700605</v>
      </c>
      <c r="G14" s="26">
        <v>1862274083</v>
      </c>
      <c r="H14" s="23">
        <v>1843321157</v>
      </c>
      <c r="I14" s="23">
        <f t="shared" si="4"/>
        <v>1140426522</v>
      </c>
    </row>
    <row r="15" spans="1:11" s="24" customFormat="1" ht="12.75" customHeight="1" x14ac:dyDescent="0.2">
      <c r="B15" s="21" t="s">
        <v>23</v>
      </c>
      <c r="C15" s="27" t="s">
        <v>24</v>
      </c>
      <c r="D15" s="23">
        <v>1863525665</v>
      </c>
      <c r="E15" s="23">
        <v>-90115206</v>
      </c>
      <c r="F15" s="26">
        <f t="shared" si="3"/>
        <v>1773410459</v>
      </c>
      <c r="G15" s="26">
        <v>1431640345</v>
      </c>
      <c r="H15" s="23">
        <v>1400442313</v>
      </c>
      <c r="I15" s="23">
        <f t="shared" si="4"/>
        <v>341770114</v>
      </c>
    </row>
    <row r="16" spans="1:11" s="24" customFormat="1" ht="12.75" customHeight="1" x14ac:dyDescent="0.2">
      <c r="B16" s="21" t="s">
        <v>25</v>
      </c>
      <c r="C16" s="27" t="s">
        <v>26</v>
      </c>
      <c r="D16" s="23">
        <v>2063425302</v>
      </c>
      <c r="E16" s="23">
        <v>-168149229</v>
      </c>
      <c r="F16" s="26">
        <f t="shared" si="3"/>
        <v>1895276073</v>
      </c>
      <c r="G16" s="26">
        <v>1379800151</v>
      </c>
      <c r="H16" s="23">
        <v>1371418173</v>
      </c>
      <c r="I16" s="23">
        <f t="shared" si="4"/>
        <v>515475922</v>
      </c>
    </row>
    <row r="17" spans="1:9" s="24" customFormat="1" ht="12.75" customHeight="1" x14ac:dyDescent="0.2">
      <c r="B17" s="21" t="s">
        <v>27</v>
      </c>
      <c r="C17" s="27" t="s">
        <v>28</v>
      </c>
      <c r="D17" s="23">
        <v>926034654</v>
      </c>
      <c r="E17" s="23">
        <v>-862930789</v>
      </c>
      <c r="F17" s="26">
        <f t="shared" si="3"/>
        <v>63103865</v>
      </c>
      <c r="G17" s="26">
        <v>0</v>
      </c>
      <c r="H17" s="23">
        <v>0</v>
      </c>
      <c r="I17" s="23">
        <f t="shared" si="4"/>
        <v>63103865</v>
      </c>
    </row>
    <row r="18" spans="1:9" s="24" customFormat="1" x14ac:dyDescent="0.2">
      <c r="B18" s="21" t="s">
        <v>29</v>
      </c>
      <c r="C18" s="27" t="s">
        <v>30</v>
      </c>
      <c r="D18" s="23">
        <v>1299124543</v>
      </c>
      <c r="E18" s="23">
        <v>-42288679</v>
      </c>
      <c r="F18" s="26">
        <f t="shared" si="3"/>
        <v>1256835864</v>
      </c>
      <c r="G18" s="26">
        <v>1106387584</v>
      </c>
      <c r="H18" s="23">
        <v>1104154925</v>
      </c>
      <c r="I18" s="23">
        <f t="shared" si="4"/>
        <v>150448280</v>
      </c>
    </row>
    <row r="19" spans="1:9" s="24" customFormat="1" ht="4.5" customHeight="1" x14ac:dyDescent="0.2">
      <c r="B19" s="21"/>
      <c r="C19" s="27"/>
      <c r="D19" s="23"/>
      <c r="E19" s="23"/>
      <c r="F19" s="23"/>
      <c r="G19" s="26"/>
      <c r="H19" s="23"/>
      <c r="I19" s="23"/>
    </row>
    <row r="20" spans="1:9" s="24" customFormat="1" ht="12.75" customHeight="1" x14ac:dyDescent="0.2">
      <c r="A20" s="21" t="s">
        <v>31</v>
      </c>
      <c r="B20" s="22" t="s">
        <v>32</v>
      </c>
      <c r="C20" s="22"/>
      <c r="D20" s="23">
        <f>SUM(D21:D29)</f>
        <v>763276161</v>
      </c>
      <c r="E20" s="23">
        <f t="shared" ref="E20:I20" si="5">SUM(E21:E29)</f>
        <v>379423792</v>
      </c>
      <c r="F20" s="23">
        <f t="shared" si="5"/>
        <v>1142699953</v>
      </c>
      <c r="G20" s="23">
        <f t="shared" si="5"/>
        <v>769635101</v>
      </c>
      <c r="H20" s="23">
        <f t="shared" si="5"/>
        <v>748973726</v>
      </c>
      <c r="I20" s="23">
        <f t="shared" si="5"/>
        <v>373064852</v>
      </c>
    </row>
    <row r="21" spans="1:9" s="24" customFormat="1" ht="25.5" customHeight="1" x14ac:dyDescent="0.2">
      <c r="B21" s="21" t="s">
        <v>33</v>
      </c>
      <c r="C21" s="25" t="s">
        <v>34</v>
      </c>
      <c r="D21" s="23">
        <v>242320117</v>
      </c>
      <c r="E21" s="23">
        <v>47860449</v>
      </c>
      <c r="F21" s="26">
        <f t="shared" ref="F21:F29" si="6">D21+E21</f>
        <v>290180566</v>
      </c>
      <c r="G21" s="26">
        <v>210125962</v>
      </c>
      <c r="H21" s="23">
        <v>195837732</v>
      </c>
      <c r="I21" s="23">
        <f t="shared" ref="I21:I29" si="7">F21-G21</f>
        <v>80054604</v>
      </c>
    </row>
    <row r="22" spans="1:9" s="24" customFormat="1" ht="12.75" customHeight="1" x14ac:dyDescent="0.2">
      <c r="B22" s="21" t="s">
        <v>35</v>
      </c>
      <c r="C22" s="27" t="s">
        <v>36</v>
      </c>
      <c r="D22" s="23">
        <v>244696356</v>
      </c>
      <c r="E22" s="23">
        <v>251183234</v>
      </c>
      <c r="F22" s="26">
        <f t="shared" si="6"/>
        <v>495879590</v>
      </c>
      <c r="G22" s="26">
        <v>328386739</v>
      </c>
      <c r="H22" s="23">
        <v>327173977</v>
      </c>
      <c r="I22" s="23">
        <f t="shared" si="7"/>
        <v>167492851</v>
      </c>
    </row>
    <row r="23" spans="1:9" s="24" customFormat="1" ht="25.5" customHeight="1" x14ac:dyDescent="0.2">
      <c r="B23" s="21" t="s">
        <v>37</v>
      </c>
      <c r="C23" s="25" t="s">
        <v>38</v>
      </c>
      <c r="D23" s="23">
        <v>4431958</v>
      </c>
      <c r="E23" s="23">
        <v>153949</v>
      </c>
      <c r="F23" s="26">
        <f t="shared" si="6"/>
        <v>4585907</v>
      </c>
      <c r="G23" s="26">
        <v>4270942</v>
      </c>
      <c r="H23" s="23">
        <v>4270942</v>
      </c>
      <c r="I23" s="23">
        <f t="shared" si="7"/>
        <v>314965</v>
      </c>
    </row>
    <row r="24" spans="1:9" s="24" customFormat="1" ht="25.5" customHeight="1" x14ac:dyDescent="0.2">
      <c r="B24" s="21" t="s">
        <v>39</v>
      </c>
      <c r="C24" s="25" t="s">
        <v>40</v>
      </c>
      <c r="D24" s="23">
        <v>13355881</v>
      </c>
      <c r="E24" s="23">
        <v>17480487</v>
      </c>
      <c r="F24" s="26">
        <f t="shared" si="6"/>
        <v>30836368</v>
      </c>
      <c r="G24" s="26">
        <v>23730726</v>
      </c>
      <c r="H24" s="23">
        <v>22751274</v>
      </c>
      <c r="I24" s="23">
        <f t="shared" si="7"/>
        <v>7105642</v>
      </c>
    </row>
    <row r="25" spans="1:9" s="24" customFormat="1" ht="25.5" customHeight="1" x14ac:dyDescent="0.2">
      <c r="B25" s="21" t="s">
        <v>41</v>
      </c>
      <c r="C25" s="25" t="s">
        <v>42</v>
      </c>
      <c r="D25" s="23">
        <v>14785867</v>
      </c>
      <c r="E25" s="23">
        <v>12571360</v>
      </c>
      <c r="F25" s="26">
        <f t="shared" si="6"/>
        <v>27357227</v>
      </c>
      <c r="G25" s="26">
        <v>18097094</v>
      </c>
      <c r="H25" s="23">
        <v>17950229</v>
      </c>
      <c r="I25" s="23">
        <f t="shared" si="7"/>
        <v>9260133</v>
      </c>
    </row>
    <row r="26" spans="1:9" s="24" customFormat="1" ht="12.75" customHeight="1" x14ac:dyDescent="0.2">
      <c r="B26" s="21" t="s">
        <v>43</v>
      </c>
      <c r="C26" s="25" t="s">
        <v>44</v>
      </c>
      <c r="D26" s="23">
        <v>194047495</v>
      </c>
      <c r="E26" s="23">
        <v>5333015</v>
      </c>
      <c r="F26" s="26">
        <f t="shared" si="6"/>
        <v>199380510</v>
      </c>
      <c r="G26" s="26">
        <v>117010371</v>
      </c>
      <c r="H26" s="23">
        <v>115104243</v>
      </c>
      <c r="I26" s="23">
        <f t="shared" si="7"/>
        <v>82370139</v>
      </c>
    </row>
    <row r="27" spans="1:9" s="24" customFormat="1" ht="25.5" customHeight="1" x14ac:dyDescent="0.2">
      <c r="B27" s="21" t="s">
        <v>45</v>
      </c>
      <c r="C27" s="25" t="s">
        <v>46</v>
      </c>
      <c r="D27" s="23">
        <v>9227465</v>
      </c>
      <c r="E27" s="23">
        <v>9104530</v>
      </c>
      <c r="F27" s="26">
        <f t="shared" si="6"/>
        <v>18331995</v>
      </c>
      <c r="G27" s="26">
        <v>13861699</v>
      </c>
      <c r="H27" s="23">
        <v>13715744</v>
      </c>
      <c r="I27" s="23">
        <f t="shared" si="7"/>
        <v>4470296</v>
      </c>
    </row>
    <row r="28" spans="1:9" s="24" customFormat="1" ht="12.75" customHeight="1" x14ac:dyDescent="0.2">
      <c r="B28" s="21" t="s">
        <v>47</v>
      </c>
      <c r="C28" s="27" t="s">
        <v>48</v>
      </c>
      <c r="D28" s="23">
        <v>0</v>
      </c>
      <c r="E28" s="23">
        <v>3009027</v>
      </c>
      <c r="F28" s="26">
        <f t="shared" si="6"/>
        <v>3009027</v>
      </c>
      <c r="G28" s="26">
        <v>3009027</v>
      </c>
      <c r="H28" s="23">
        <v>3009027</v>
      </c>
      <c r="I28" s="23">
        <f t="shared" si="7"/>
        <v>0</v>
      </c>
    </row>
    <row r="29" spans="1:9" s="24" customFormat="1" ht="12.75" customHeight="1" x14ac:dyDescent="0.2">
      <c r="B29" s="21" t="s">
        <v>49</v>
      </c>
      <c r="C29" s="25" t="s">
        <v>50</v>
      </c>
      <c r="D29" s="23">
        <v>40411022</v>
      </c>
      <c r="E29" s="23">
        <v>32727741</v>
      </c>
      <c r="F29" s="26">
        <f t="shared" si="6"/>
        <v>73138763</v>
      </c>
      <c r="G29" s="26">
        <v>51142541</v>
      </c>
      <c r="H29" s="23">
        <v>49160558</v>
      </c>
      <c r="I29" s="23">
        <f t="shared" si="7"/>
        <v>21996222</v>
      </c>
    </row>
    <row r="30" spans="1:9" s="24" customFormat="1" ht="4.5" customHeight="1" x14ac:dyDescent="0.2">
      <c r="B30" s="21"/>
      <c r="C30" s="25"/>
      <c r="D30" s="23"/>
      <c r="E30" s="23"/>
      <c r="F30" s="23"/>
      <c r="G30" s="26"/>
      <c r="H30" s="23"/>
      <c r="I30" s="23"/>
    </row>
    <row r="31" spans="1:9" s="24" customFormat="1" ht="12.75" customHeight="1" x14ac:dyDescent="0.2">
      <c r="A31" s="21" t="s">
        <v>51</v>
      </c>
      <c r="B31" s="22" t="s">
        <v>52</v>
      </c>
      <c r="C31" s="22"/>
      <c r="D31" s="23">
        <f>SUM(D32:D40)</f>
        <v>2755290899</v>
      </c>
      <c r="E31" s="23">
        <f t="shared" ref="E31:I31" si="8">SUM(E32:E40)</f>
        <v>277885340</v>
      </c>
      <c r="F31" s="23">
        <f t="shared" si="8"/>
        <v>3033176239</v>
      </c>
      <c r="G31" s="23">
        <f t="shared" si="8"/>
        <v>1818928352</v>
      </c>
      <c r="H31" s="23">
        <f t="shared" si="8"/>
        <v>1758843728</v>
      </c>
      <c r="I31" s="23">
        <f t="shared" si="8"/>
        <v>1214247887</v>
      </c>
    </row>
    <row r="32" spans="1:9" s="24" customFormat="1" ht="12.75" customHeight="1" x14ac:dyDescent="0.2">
      <c r="B32" s="21" t="s">
        <v>53</v>
      </c>
      <c r="C32" s="27" t="s">
        <v>54</v>
      </c>
      <c r="D32" s="23">
        <v>248167149</v>
      </c>
      <c r="E32" s="23">
        <v>33862145</v>
      </c>
      <c r="F32" s="26">
        <f t="shared" ref="F32:F40" si="9">D32+E32</f>
        <v>282029294</v>
      </c>
      <c r="G32" s="26">
        <v>174702078</v>
      </c>
      <c r="H32" s="23">
        <v>167208797</v>
      </c>
      <c r="I32" s="23">
        <f t="shared" ref="I32:I40" si="10">F32-G32</f>
        <v>107327216</v>
      </c>
    </row>
    <row r="33" spans="1:9" s="24" customFormat="1" ht="12.75" customHeight="1" x14ac:dyDescent="0.2">
      <c r="B33" s="21" t="s">
        <v>55</v>
      </c>
      <c r="C33" s="27" t="s">
        <v>56</v>
      </c>
      <c r="D33" s="23">
        <v>178141944</v>
      </c>
      <c r="E33" s="23">
        <v>79156835</v>
      </c>
      <c r="F33" s="26">
        <f t="shared" si="9"/>
        <v>257298779</v>
      </c>
      <c r="G33" s="26">
        <v>174937748</v>
      </c>
      <c r="H33" s="23">
        <v>172033339</v>
      </c>
      <c r="I33" s="23">
        <f t="shared" si="10"/>
        <v>82361031</v>
      </c>
    </row>
    <row r="34" spans="1:9" s="24" customFormat="1" ht="25.5" customHeight="1" x14ac:dyDescent="0.2">
      <c r="B34" s="21" t="s">
        <v>57</v>
      </c>
      <c r="C34" s="25" t="s">
        <v>58</v>
      </c>
      <c r="D34" s="23">
        <v>1134246727</v>
      </c>
      <c r="E34" s="23">
        <v>-612608313</v>
      </c>
      <c r="F34" s="26">
        <f t="shared" si="9"/>
        <v>521638414</v>
      </c>
      <c r="G34" s="26">
        <v>263654856</v>
      </c>
      <c r="H34" s="23">
        <v>242490946</v>
      </c>
      <c r="I34" s="23">
        <f t="shared" si="10"/>
        <v>257983558</v>
      </c>
    </row>
    <row r="35" spans="1:9" s="24" customFormat="1" ht="12.75" customHeight="1" x14ac:dyDescent="0.2">
      <c r="B35" s="21" t="s">
        <v>59</v>
      </c>
      <c r="C35" s="27" t="s">
        <v>60</v>
      </c>
      <c r="D35" s="23">
        <v>168318899</v>
      </c>
      <c r="E35" s="23">
        <v>-15041455</v>
      </c>
      <c r="F35" s="26">
        <f t="shared" si="9"/>
        <v>153277444</v>
      </c>
      <c r="G35" s="26">
        <v>55709891</v>
      </c>
      <c r="H35" s="23">
        <v>49890509</v>
      </c>
      <c r="I35" s="23">
        <f t="shared" si="10"/>
        <v>97567553</v>
      </c>
    </row>
    <row r="36" spans="1:9" s="24" customFormat="1" ht="25.5" customHeight="1" x14ac:dyDescent="0.2">
      <c r="B36" s="21" t="s">
        <v>61</v>
      </c>
      <c r="C36" s="27" t="s">
        <v>62</v>
      </c>
      <c r="D36" s="23">
        <v>119133476</v>
      </c>
      <c r="E36" s="23">
        <v>32368312</v>
      </c>
      <c r="F36" s="26">
        <f t="shared" si="9"/>
        <v>151501788</v>
      </c>
      <c r="G36" s="26">
        <v>82747639</v>
      </c>
      <c r="H36" s="23">
        <v>80046107</v>
      </c>
      <c r="I36" s="23">
        <f t="shared" si="10"/>
        <v>68754149</v>
      </c>
    </row>
    <row r="37" spans="1:9" s="24" customFormat="1" ht="12.75" customHeight="1" x14ac:dyDescent="0.2">
      <c r="B37" s="21" t="s">
        <v>63</v>
      </c>
      <c r="C37" s="25" t="s">
        <v>64</v>
      </c>
      <c r="D37" s="23">
        <v>33090578</v>
      </c>
      <c r="E37" s="23">
        <v>23747080</v>
      </c>
      <c r="F37" s="26">
        <f t="shared" si="9"/>
        <v>56837658</v>
      </c>
      <c r="G37" s="26">
        <v>35671230</v>
      </c>
      <c r="H37" s="23">
        <v>35367047</v>
      </c>
      <c r="I37" s="23">
        <f t="shared" si="10"/>
        <v>21166428</v>
      </c>
    </row>
    <row r="38" spans="1:9" s="24" customFormat="1" ht="12.75" customHeight="1" x14ac:dyDescent="0.2">
      <c r="B38" s="21" t="s">
        <v>65</v>
      </c>
      <c r="C38" s="27" t="s">
        <v>66</v>
      </c>
      <c r="D38" s="23">
        <v>123129101</v>
      </c>
      <c r="E38" s="23">
        <v>7047066</v>
      </c>
      <c r="F38" s="26">
        <f t="shared" si="9"/>
        <v>130176167</v>
      </c>
      <c r="G38" s="26">
        <v>60179596</v>
      </c>
      <c r="H38" s="23">
        <v>58618258</v>
      </c>
      <c r="I38" s="23">
        <f t="shared" si="10"/>
        <v>69996571</v>
      </c>
    </row>
    <row r="39" spans="1:9" s="24" customFormat="1" ht="12.75" customHeight="1" x14ac:dyDescent="0.2">
      <c r="B39" s="21" t="s">
        <v>67</v>
      </c>
      <c r="C39" s="27" t="s">
        <v>68</v>
      </c>
      <c r="D39" s="23">
        <v>39911768</v>
      </c>
      <c r="E39" s="23">
        <v>297591199</v>
      </c>
      <c r="F39" s="26">
        <f t="shared" si="9"/>
        <v>337502967</v>
      </c>
      <c r="G39" s="26">
        <v>220417562</v>
      </c>
      <c r="H39" s="23">
        <v>204992811</v>
      </c>
      <c r="I39" s="23">
        <f t="shared" si="10"/>
        <v>117085405</v>
      </c>
    </row>
    <row r="40" spans="1:9" s="24" customFormat="1" ht="12.75" customHeight="1" x14ac:dyDescent="0.2">
      <c r="B40" s="21" t="s">
        <v>69</v>
      </c>
      <c r="C40" s="27" t="s">
        <v>70</v>
      </c>
      <c r="D40" s="23">
        <v>711151257</v>
      </c>
      <c r="E40" s="23">
        <v>431762471</v>
      </c>
      <c r="F40" s="26">
        <f t="shared" si="9"/>
        <v>1142913728</v>
      </c>
      <c r="G40" s="26">
        <v>750907752</v>
      </c>
      <c r="H40" s="23">
        <v>748195914</v>
      </c>
      <c r="I40" s="23">
        <f t="shared" si="10"/>
        <v>392005976</v>
      </c>
    </row>
    <row r="41" spans="1:9" s="24" customFormat="1" ht="4.5" customHeight="1" x14ac:dyDescent="0.2">
      <c r="B41" s="21"/>
      <c r="C41" s="27"/>
      <c r="D41" s="23"/>
      <c r="E41" s="23"/>
      <c r="F41" s="23"/>
      <c r="G41" s="26"/>
      <c r="H41" s="23"/>
      <c r="I41" s="23"/>
    </row>
    <row r="42" spans="1:9" s="24" customFormat="1" ht="25.5" customHeight="1" x14ac:dyDescent="0.2">
      <c r="A42" s="21" t="s">
        <v>71</v>
      </c>
      <c r="B42" s="28" t="s">
        <v>72</v>
      </c>
      <c r="C42" s="28"/>
      <c r="D42" s="23">
        <f>SUM(D43:D51)</f>
        <v>1409263088</v>
      </c>
      <c r="E42" s="23">
        <f t="shared" ref="E42:I42" si="11">SUM(E43:E51)</f>
        <v>914365738</v>
      </c>
      <c r="F42" s="23">
        <f t="shared" si="11"/>
        <v>2323628826</v>
      </c>
      <c r="G42" s="23">
        <f t="shared" si="11"/>
        <v>1792042621</v>
      </c>
      <c r="H42" s="23">
        <f t="shared" si="11"/>
        <v>1738991432</v>
      </c>
      <c r="I42" s="23">
        <f t="shared" si="11"/>
        <v>531586205</v>
      </c>
    </row>
    <row r="43" spans="1:9" s="24" customFormat="1" ht="25.5" customHeight="1" x14ac:dyDescent="0.2">
      <c r="B43" s="21" t="s">
        <v>73</v>
      </c>
      <c r="C43" s="25" t="s">
        <v>74</v>
      </c>
      <c r="D43" s="23">
        <v>428027986</v>
      </c>
      <c r="E43" s="23">
        <v>645630977</v>
      </c>
      <c r="F43" s="26">
        <f t="shared" ref="F43:F48" si="12">D43+E43</f>
        <v>1073658963</v>
      </c>
      <c r="G43" s="26">
        <v>938817497</v>
      </c>
      <c r="H43" s="23">
        <v>938049582</v>
      </c>
      <c r="I43" s="23">
        <f t="shared" ref="I43:I48" si="13">F43-G43</f>
        <v>134841466</v>
      </c>
    </row>
    <row r="44" spans="1:9" s="24" customFormat="1" ht="12.75" customHeight="1" x14ac:dyDescent="0.2">
      <c r="B44" s="21" t="s">
        <v>75</v>
      </c>
      <c r="C44" s="27" t="s">
        <v>76</v>
      </c>
      <c r="D44" s="23">
        <v>2916949</v>
      </c>
      <c r="E44" s="23">
        <v>24308537</v>
      </c>
      <c r="F44" s="26">
        <f t="shared" si="12"/>
        <v>27225486</v>
      </c>
      <c r="G44" s="26">
        <v>26274001</v>
      </c>
      <c r="H44" s="23">
        <v>26274001</v>
      </c>
      <c r="I44" s="23">
        <f t="shared" si="13"/>
        <v>951485</v>
      </c>
    </row>
    <row r="45" spans="1:9" s="24" customFormat="1" ht="12.75" customHeight="1" x14ac:dyDescent="0.2">
      <c r="B45" s="21" t="s">
        <v>77</v>
      </c>
      <c r="C45" s="27" t="s">
        <v>78</v>
      </c>
      <c r="D45" s="23">
        <v>429208188</v>
      </c>
      <c r="E45" s="23">
        <v>-41856259</v>
      </c>
      <c r="F45" s="26">
        <f t="shared" si="12"/>
        <v>387351929</v>
      </c>
      <c r="G45" s="26">
        <v>196712053</v>
      </c>
      <c r="H45" s="23">
        <v>172505312</v>
      </c>
      <c r="I45" s="23">
        <f t="shared" si="13"/>
        <v>190639876</v>
      </c>
    </row>
    <row r="46" spans="1:9" s="24" customFormat="1" ht="12.75" customHeight="1" x14ac:dyDescent="0.2">
      <c r="B46" s="21" t="s">
        <v>79</v>
      </c>
      <c r="C46" s="27" t="s">
        <v>80</v>
      </c>
      <c r="D46" s="23">
        <v>523716361</v>
      </c>
      <c r="E46" s="23">
        <v>260314552</v>
      </c>
      <c r="F46" s="26">
        <f t="shared" si="12"/>
        <v>784030913</v>
      </c>
      <c r="G46" s="26">
        <v>601538070</v>
      </c>
      <c r="H46" s="23">
        <v>573811537</v>
      </c>
      <c r="I46" s="23">
        <f t="shared" si="13"/>
        <v>182492843</v>
      </c>
    </row>
    <row r="47" spans="1:9" s="24" customFormat="1" ht="12.75" customHeight="1" x14ac:dyDescent="0.2">
      <c r="B47" s="21" t="s">
        <v>81</v>
      </c>
      <c r="C47" s="27" t="s">
        <v>82</v>
      </c>
      <c r="D47" s="23">
        <v>19360656</v>
      </c>
      <c r="E47" s="23">
        <v>-37666</v>
      </c>
      <c r="F47" s="26">
        <f t="shared" si="12"/>
        <v>19322990</v>
      </c>
      <c r="G47" s="26">
        <v>6662455</v>
      </c>
      <c r="H47" s="23">
        <v>6662455</v>
      </c>
      <c r="I47" s="23">
        <f t="shared" si="13"/>
        <v>12660535</v>
      </c>
    </row>
    <row r="48" spans="1:9" s="24" customFormat="1" ht="25.5" customHeight="1" x14ac:dyDescent="0.2">
      <c r="B48" s="21" t="s">
        <v>83</v>
      </c>
      <c r="C48" s="25" t="s">
        <v>84</v>
      </c>
      <c r="D48" s="23">
        <v>6032948</v>
      </c>
      <c r="E48" s="23">
        <v>26005597</v>
      </c>
      <c r="F48" s="26">
        <f t="shared" si="12"/>
        <v>32038545</v>
      </c>
      <c r="G48" s="26">
        <v>22038545</v>
      </c>
      <c r="H48" s="23">
        <v>21688545</v>
      </c>
      <c r="I48" s="23">
        <f t="shared" si="13"/>
        <v>10000000</v>
      </c>
    </row>
    <row r="49" spans="1:9" s="24" customFormat="1" ht="12.75" customHeight="1" x14ac:dyDescent="0.2">
      <c r="B49" s="21" t="s">
        <v>85</v>
      </c>
      <c r="C49" s="27" t="s">
        <v>86</v>
      </c>
      <c r="D49" s="23">
        <v>0</v>
      </c>
      <c r="E49" s="23">
        <v>0</v>
      </c>
      <c r="F49" s="23">
        <v>0</v>
      </c>
      <c r="G49" s="26">
        <v>0</v>
      </c>
      <c r="H49" s="23">
        <v>0</v>
      </c>
      <c r="I49" s="23">
        <v>0</v>
      </c>
    </row>
    <row r="50" spans="1:9" s="24" customFormat="1" ht="12.75" customHeight="1" x14ac:dyDescent="0.2">
      <c r="B50" s="21" t="s">
        <v>87</v>
      </c>
      <c r="C50" s="27" t="s">
        <v>88</v>
      </c>
      <c r="D50" s="23">
        <v>0</v>
      </c>
      <c r="E50" s="23">
        <v>0</v>
      </c>
      <c r="F50" s="23">
        <v>0</v>
      </c>
      <c r="G50" s="26">
        <v>0</v>
      </c>
      <c r="H50" s="23">
        <v>0</v>
      </c>
      <c r="I50" s="23">
        <v>0</v>
      </c>
    </row>
    <row r="51" spans="1:9" s="24" customFormat="1" ht="12.75" customHeight="1" x14ac:dyDescent="0.2">
      <c r="B51" s="21" t="s">
        <v>89</v>
      </c>
      <c r="C51" s="27" t="s">
        <v>90</v>
      </c>
      <c r="D51" s="23">
        <v>0</v>
      </c>
      <c r="E51" s="23">
        <v>0</v>
      </c>
      <c r="F51" s="23">
        <v>0</v>
      </c>
      <c r="G51" s="26">
        <v>0</v>
      </c>
      <c r="H51" s="23">
        <v>0</v>
      </c>
      <c r="I51" s="23">
        <v>0</v>
      </c>
    </row>
    <row r="52" spans="1:9" s="24" customFormat="1" ht="4.5" customHeight="1" x14ac:dyDescent="0.2">
      <c r="B52" s="21"/>
      <c r="C52" s="27"/>
      <c r="D52" s="23"/>
      <c r="E52" s="23"/>
      <c r="F52" s="23"/>
      <c r="G52" s="26"/>
      <c r="H52" s="23"/>
      <c r="I52" s="23"/>
    </row>
    <row r="53" spans="1:9" s="24" customFormat="1" ht="12.75" customHeight="1" x14ac:dyDescent="0.2">
      <c r="A53" s="21" t="s">
        <v>91</v>
      </c>
      <c r="B53" s="22" t="s">
        <v>92</v>
      </c>
      <c r="C53" s="22"/>
      <c r="D53" s="23">
        <f>SUM(D54:D62)</f>
        <v>277124266</v>
      </c>
      <c r="E53" s="23">
        <f t="shared" ref="E53:I53" si="14">SUM(E54:E62)</f>
        <v>61914337</v>
      </c>
      <c r="F53" s="23">
        <f t="shared" si="14"/>
        <v>339038603</v>
      </c>
      <c r="G53" s="23">
        <f t="shared" si="14"/>
        <v>158684113</v>
      </c>
      <c r="H53" s="23">
        <f t="shared" si="14"/>
        <v>157557065</v>
      </c>
      <c r="I53" s="23">
        <f t="shared" si="14"/>
        <v>180354490</v>
      </c>
    </row>
    <row r="54" spans="1:9" s="24" customFormat="1" ht="12.75" customHeight="1" x14ac:dyDescent="0.2">
      <c r="B54" s="21" t="s">
        <v>93</v>
      </c>
      <c r="C54" s="27" t="s">
        <v>94</v>
      </c>
      <c r="D54" s="23">
        <v>53826948</v>
      </c>
      <c r="E54" s="23">
        <v>18856035</v>
      </c>
      <c r="F54" s="26">
        <f t="shared" ref="F54:F59" si="15">D54+E54</f>
        <v>72682983</v>
      </c>
      <c r="G54" s="26">
        <v>50693007</v>
      </c>
      <c r="H54" s="23">
        <v>49579055</v>
      </c>
      <c r="I54" s="23">
        <f t="shared" ref="I54:I62" si="16">F54-G54</f>
        <v>21989976</v>
      </c>
    </row>
    <row r="55" spans="1:9" s="24" customFormat="1" ht="12.75" customHeight="1" x14ac:dyDescent="0.2">
      <c r="B55" s="21" t="s">
        <v>95</v>
      </c>
      <c r="C55" s="27" t="s">
        <v>96</v>
      </c>
      <c r="D55" s="23">
        <v>8179480</v>
      </c>
      <c r="E55" s="23">
        <v>-570500</v>
      </c>
      <c r="F55" s="26">
        <f t="shared" si="15"/>
        <v>7608980</v>
      </c>
      <c r="G55" s="26">
        <v>1232083</v>
      </c>
      <c r="H55" s="23">
        <v>1218987</v>
      </c>
      <c r="I55" s="23">
        <f t="shared" si="16"/>
        <v>6376897</v>
      </c>
    </row>
    <row r="56" spans="1:9" s="24" customFormat="1" ht="12.75" customHeight="1" x14ac:dyDescent="0.2">
      <c r="B56" s="21" t="s">
        <v>97</v>
      </c>
      <c r="C56" s="27" t="s">
        <v>98</v>
      </c>
      <c r="D56" s="23">
        <v>976333</v>
      </c>
      <c r="E56" s="23">
        <v>6040242</v>
      </c>
      <c r="F56" s="26">
        <f t="shared" si="15"/>
        <v>7016575</v>
      </c>
      <c r="G56" s="26">
        <v>995380</v>
      </c>
      <c r="H56" s="23">
        <v>995380</v>
      </c>
      <c r="I56" s="23">
        <f t="shared" si="16"/>
        <v>6021195</v>
      </c>
    </row>
    <row r="57" spans="1:9" s="24" customFormat="1" ht="12.75" customHeight="1" x14ac:dyDescent="0.2">
      <c r="B57" s="21" t="s">
        <v>99</v>
      </c>
      <c r="C57" s="27" t="s">
        <v>100</v>
      </c>
      <c r="D57" s="23">
        <v>9076664</v>
      </c>
      <c r="E57" s="23">
        <v>19716922</v>
      </c>
      <c r="F57" s="26">
        <f t="shared" si="15"/>
        <v>28793586</v>
      </c>
      <c r="G57" s="26">
        <v>11361131</v>
      </c>
      <c r="H57" s="23">
        <v>11361131</v>
      </c>
      <c r="I57" s="23">
        <f t="shared" si="16"/>
        <v>17432455</v>
      </c>
    </row>
    <row r="58" spans="1:9" s="24" customFormat="1" ht="12.75" customHeight="1" x14ac:dyDescent="0.2">
      <c r="B58" s="21" t="s">
        <v>101</v>
      </c>
      <c r="C58" s="27" t="s">
        <v>102</v>
      </c>
      <c r="D58" s="23">
        <v>0</v>
      </c>
      <c r="E58" s="23">
        <v>5316074</v>
      </c>
      <c r="F58" s="26">
        <f t="shared" si="15"/>
        <v>5316074</v>
      </c>
      <c r="G58" s="26">
        <v>5316074</v>
      </c>
      <c r="H58" s="23">
        <v>5316074</v>
      </c>
      <c r="I58" s="23">
        <f t="shared" si="16"/>
        <v>0</v>
      </c>
    </row>
    <row r="59" spans="1:9" s="24" customFormat="1" ht="12.75" customHeight="1" x14ac:dyDescent="0.2">
      <c r="B59" s="21" t="s">
        <v>103</v>
      </c>
      <c r="C59" s="27" t="s">
        <v>104</v>
      </c>
      <c r="D59" s="23">
        <v>105346981</v>
      </c>
      <c r="E59" s="23">
        <v>14184811</v>
      </c>
      <c r="F59" s="26">
        <f t="shared" si="15"/>
        <v>119531792</v>
      </c>
      <c r="G59" s="26">
        <v>75194925</v>
      </c>
      <c r="H59" s="23">
        <v>75194925</v>
      </c>
      <c r="I59" s="23">
        <f t="shared" si="16"/>
        <v>44336867</v>
      </c>
    </row>
    <row r="60" spans="1:9" s="24" customFormat="1" ht="12.75" customHeight="1" x14ac:dyDescent="0.2">
      <c r="B60" s="21" t="s">
        <v>105</v>
      </c>
      <c r="C60" s="27" t="s">
        <v>106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f t="shared" si="16"/>
        <v>0</v>
      </c>
    </row>
    <row r="61" spans="1:9" s="24" customFormat="1" ht="12.75" customHeight="1" x14ac:dyDescent="0.2">
      <c r="B61" s="21" t="s">
        <v>107</v>
      </c>
      <c r="C61" s="27" t="s">
        <v>108</v>
      </c>
      <c r="D61" s="23">
        <v>98421466</v>
      </c>
      <c r="E61" s="23">
        <v>-13682097</v>
      </c>
      <c r="F61" s="26">
        <f t="shared" ref="F61:F62" si="17">D61+E61</f>
        <v>84739369</v>
      </c>
      <c r="G61" s="23">
        <v>11047344</v>
      </c>
      <c r="H61" s="23">
        <v>11047344</v>
      </c>
      <c r="I61" s="23">
        <f t="shared" si="16"/>
        <v>73692025</v>
      </c>
    </row>
    <row r="62" spans="1:9" s="24" customFormat="1" ht="12.75" customHeight="1" x14ac:dyDescent="0.2">
      <c r="B62" s="21" t="s">
        <v>109</v>
      </c>
      <c r="C62" s="27" t="s">
        <v>110</v>
      </c>
      <c r="D62" s="23">
        <v>1296394</v>
      </c>
      <c r="E62" s="23">
        <v>12052850</v>
      </c>
      <c r="F62" s="26">
        <f t="shared" si="17"/>
        <v>13349244</v>
      </c>
      <c r="G62" s="26">
        <v>2844169</v>
      </c>
      <c r="H62" s="23">
        <v>2844169</v>
      </c>
      <c r="I62" s="23">
        <f t="shared" si="16"/>
        <v>10505075</v>
      </c>
    </row>
    <row r="63" spans="1:9" s="24" customFormat="1" ht="4.5" customHeight="1" x14ac:dyDescent="0.2">
      <c r="B63" s="21"/>
      <c r="C63" s="27"/>
      <c r="D63" s="23"/>
      <c r="E63" s="23"/>
      <c r="F63" s="23"/>
      <c r="G63" s="26"/>
      <c r="H63" s="23"/>
      <c r="I63" s="23"/>
    </row>
    <row r="64" spans="1:9" s="24" customFormat="1" ht="12.75" customHeight="1" x14ac:dyDescent="0.2">
      <c r="A64" s="21" t="s">
        <v>111</v>
      </c>
      <c r="B64" s="22" t="s">
        <v>112</v>
      </c>
      <c r="C64" s="22"/>
      <c r="D64" s="23">
        <f>SUM(D65:D67)</f>
        <v>458585712</v>
      </c>
      <c r="E64" s="23">
        <f t="shared" ref="E64:I64" si="18">SUM(E65:E67)</f>
        <v>-168121523</v>
      </c>
      <c r="F64" s="23">
        <f t="shared" si="18"/>
        <v>290464189</v>
      </c>
      <c r="G64" s="23">
        <f t="shared" si="18"/>
        <v>0</v>
      </c>
      <c r="H64" s="23">
        <f t="shared" si="18"/>
        <v>0</v>
      </c>
      <c r="I64" s="23">
        <f t="shared" si="18"/>
        <v>290464189</v>
      </c>
    </row>
    <row r="65" spans="1:9" s="24" customFormat="1" ht="12.75" customHeight="1" x14ac:dyDescent="0.2">
      <c r="B65" s="21" t="s">
        <v>113</v>
      </c>
      <c r="C65" s="27" t="s">
        <v>114</v>
      </c>
      <c r="D65" s="23">
        <v>432385712</v>
      </c>
      <c r="E65" s="23">
        <v>-188728678</v>
      </c>
      <c r="F65" s="26">
        <f t="shared" ref="F65:F67" si="19">D65+E65</f>
        <v>243657034</v>
      </c>
      <c r="G65" s="26">
        <v>0</v>
      </c>
      <c r="H65" s="26">
        <v>0</v>
      </c>
      <c r="I65" s="23">
        <f t="shared" ref="I65:I67" si="20">F65-G65</f>
        <v>243657034</v>
      </c>
    </row>
    <row r="66" spans="1:9" s="24" customFormat="1" ht="12.75" customHeight="1" x14ac:dyDescent="0.2">
      <c r="B66" s="21" t="s">
        <v>115</v>
      </c>
      <c r="C66" s="27" t="s">
        <v>116</v>
      </c>
      <c r="D66" s="23">
        <v>26200000</v>
      </c>
      <c r="E66" s="23">
        <v>20607155</v>
      </c>
      <c r="F66" s="26">
        <f t="shared" si="19"/>
        <v>46807155</v>
      </c>
      <c r="G66" s="26">
        <v>0</v>
      </c>
      <c r="H66" s="26">
        <v>0</v>
      </c>
      <c r="I66" s="23">
        <f t="shared" si="20"/>
        <v>46807155</v>
      </c>
    </row>
    <row r="67" spans="1:9" s="24" customFormat="1" ht="12.75" customHeight="1" x14ac:dyDescent="0.2">
      <c r="B67" s="21" t="s">
        <v>117</v>
      </c>
      <c r="C67" s="27" t="s">
        <v>118</v>
      </c>
      <c r="D67" s="23">
        <v>0</v>
      </c>
      <c r="E67" s="23">
        <v>0</v>
      </c>
      <c r="F67" s="23">
        <f t="shared" si="19"/>
        <v>0</v>
      </c>
      <c r="G67" s="26">
        <v>0</v>
      </c>
      <c r="H67" s="23">
        <v>0</v>
      </c>
      <c r="I67" s="23">
        <f t="shared" si="20"/>
        <v>0</v>
      </c>
    </row>
    <row r="68" spans="1:9" s="24" customFormat="1" ht="4.5" customHeight="1" x14ac:dyDescent="0.2">
      <c r="A68" s="29"/>
      <c r="B68" s="30"/>
      <c r="C68" s="31"/>
      <c r="D68" s="32"/>
      <c r="E68" s="32"/>
      <c r="F68" s="32"/>
      <c r="G68" s="33"/>
      <c r="H68" s="32"/>
      <c r="I68" s="32"/>
    </row>
    <row r="69" spans="1:9" s="24" customFormat="1" ht="12.75" customHeight="1" x14ac:dyDescent="0.2">
      <c r="A69" s="21" t="s">
        <v>119</v>
      </c>
      <c r="B69" s="22" t="s">
        <v>120</v>
      </c>
      <c r="C69" s="22"/>
      <c r="D69" s="23">
        <f>SUM(D70:D77)</f>
        <v>2630843019</v>
      </c>
      <c r="E69" s="23">
        <f t="shared" ref="E69:I69" si="21">SUM(E70:E77)</f>
        <v>1019748052</v>
      </c>
      <c r="F69" s="23">
        <f t="shared" si="21"/>
        <v>3650591071</v>
      </c>
      <c r="G69" s="23">
        <f t="shared" si="21"/>
        <v>1198050259</v>
      </c>
      <c r="H69" s="23">
        <f t="shared" si="21"/>
        <v>1198050259</v>
      </c>
      <c r="I69" s="23">
        <f t="shared" si="21"/>
        <v>2452540812</v>
      </c>
    </row>
    <row r="70" spans="1:9" s="24" customFormat="1" ht="25.5" customHeight="1" x14ac:dyDescent="0.2">
      <c r="B70" s="21" t="s">
        <v>121</v>
      </c>
      <c r="C70" s="25" t="s">
        <v>122</v>
      </c>
      <c r="D70" s="23">
        <v>0</v>
      </c>
      <c r="E70" s="23">
        <v>0</v>
      </c>
      <c r="F70" s="23">
        <f t="shared" ref="F70:F77" si="22">D70+E70</f>
        <v>0</v>
      </c>
      <c r="G70" s="23">
        <v>0</v>
      </c>
      <c r="H70" s="23">
        <v>0</v>
      </c>
      <c r="I70" s="23">
        <f t="shared" ref="I70:I77" si="23">F70-G70</f>
        <v>0</v>
      </c>
    </row>
    <row r="71" spans="1:9" s="24" customFormat="1" ht="12.75" customHeight="1" x14ac:dyDescent="0.2">
      <c r="B71" s="21" t="s">
        <v>123</v>
      </c>
      <c r="C71" s="27" t="s">
        <v>124</v>
      </c>
      <c r="D71" s="23">
        <v>0</v>
      </c>
      <c r="E71" s="23"/>
      <c r="F71" s="23"/>
      <c r="G71" s="23"/>
      <c r="H71" s="23"/>
      <c r="I71" s="23">
        <f t="shared" si="23"/>
        <v>0</v>
      </c>
    </row>
    <row r="72" spans="1:9" s="24" customFormat="1" ht="12.75" customHeight="1" x14ac:dyDescent="0.2">
      <c r="B72" s="21" t="s">
        <v>125</v>
      </c>
      <c r="C72" s="27" t="s">
        <v>126</v>
      </c>
      <c r="D72" s="23">
        <v>0</v>
      </c>
      <c r="E72" s="23">
        <v>0</v>
      </c>
      <c r="F72" s="23">
        <f t="shared" si="22"/>
        <v>0</v>
      </c>
      <c r="G72" s="23">
        <v>0</v>
      </c>
      <c r="H72" s="23">
        <v>0</v>
      </c>
      <c r="I72" s="23">
        <f t="shared" si="23"/>
        <v>0</v>
      </c>
    </row>
    <row r="73" spans="1:9" s="24" customFormat="1" ht="12.75" customHeight="1" x14ac:dyDescent="0.2">
      <c r="B73" s="21" t="s">
        <v>127</v>
      </c>
      <c r="C73" s="27" t="s">
        <v>128</v>
      </c>
      <c r="D73" s="23">
        <v>0</v>
      </c>
      <c r="E73" s="23">
        <v>0</v>
      </c>
      <c r="F73" s="23">
        <f t="shared" si="22"/>
        <v>0</v>
      </c>
      <c r="G73" s="23">
        <v>0</v>
      </c>
      <c r="H73" s="23">
        <v>0</v>
      </c>
      <c r="I73" s="23">
        <f t="shared" si="23"/>
        <v>0</v>
      </c>
    </row>
    <row r="74" spans="1:9" s="24" customFormat="1" ht="25.5" customHeight="1" x14ac:dyDescent="0.2">
      <c r="B74" s="21" t="s">
        <v>129</v>
      </c>
      <c r="C74" s="25" t="s">
        <v>130</v>
      </c>
      <c r="D74" s="23">
        <v>1610084902</v>
      </c>
      <c r="E74" s="23">
        <v>27100919</v>
      </c>
      <c r="F74" s="26">
        <f t="shared" si="22"/>
        <v>1637185821</v>
      </c>
      <c r="G74" s="26">
        <v>1198050259</v>
      </c>
      <c r="H74" s="23">
        <v>1198050259</v>
      </c>
      <c r="I74" s="23">
        <f t="shared" si="23"/>
        <v>439135562</v>
      </c>
    </row>
    <row r="75" spans="1:9" s="24" customFormat="1" ht="12.75" customHeight="1" x14ac:dyDescent="0.2">
      <c r="C75" s="27" t="s">
        <v>131</v>
      </c>
      <c r="D75" s="23">
        <v>0</v>
      </c>
      <c r="E75" s="23">
        <v>0</v>
      </c>
      <c r="F75" s="23">
        <f t="shared" si="22"/>
        <v>0</v>
      </c>
      <c r="G75" s="23">
        <v>0</v>
      </c>
      <c r="H75" s="23">
        <v>0</v>
      </c>
      <c r="I75" s="23">
        <f t="shared" si="23"/>
        <v>0</v>
      </c>
    </row>
    <row r="76" spans="1:9" s="24" customFormat="1" ht="12.75" customHeight="1" x14ac:dyDescent="0.2">
      <c r="B76" s="21" t="s">
        <v>132</v>
      </c>
      <c r="C76" s="27" t="s">
        <v>133</v>
      </c>
      <c r="D76" s="23">
        <v>0</v>
      </c>
      <c r="E76" s="23">
        <v>0</v>
      </c>
      <c r="F76" s="23">
        <f t="shared" si="22"/>
        <v>0</v>
      </c>
      <c r="G76" s="23">
        <v>0</v>
      </c>
      <c r="H76" s="23">
        <v>0</v>
      </c>
      <c r="I76" s="23">
        <f t="shared" si="23"/>
        <v>0</v>
      </c>
    </row>
    <row r="77" spans="1:9" s="24" customFormat="1" ht="25.5" customHeight="1" x14ac:dyDescent="0.2">
      <c r="B77" s="21" t="s">
        <v>134</v>
      </c>
      <c r="C77" s="25" t="s">
        <v>135</v>
      </c>
      <c r="D77" s="23">
        <v>1020758117</v>
      </c>
      <c r="E77" s="23">
        <v>992647133</v>
      </c>
      <c r="F77" s="26">
        <f t="shared" si="22"/>
        <v>2013405250</v>
      </c>
      <c r="G77" s="26">
        <v>0</v>
      </c>
      <c r="H77" s="23">
        <v>0</v>
      </c>
      <c r="I77" s="23">
        <f t="shared" si="23"/>
        <v>2013405250</v>
      </c>
    </row>
    <row r="78" spans="1:9" s="24" customFormat="1" ht="4.5" customHeight="1" x14ac:dyDescent="0.2">
      <c r="B78" s="21"/>
      <c r="C78" s="25"/>
      <c r="D78" s="23"/>
      <c r="E78" s="23"/>
      <c r="F78" s="23"/>
      <c r="G78" s="26"/>
      <c r="H78" s="23"/>
      <c r="I78" s="23"/>
    </row>
    <row r="79" spans="1:9" s="24" customFormat="1" ht="12.75" customHeight="1" x14ac:dyDescent="0.2">
      <c r="A79" s="21" t="s">
        <v>136</v>
      </c>
      <c r="B79" s="22" t="s">
        <v>137</v>
      </c>
      <c r="C79" s="22"/>
      <c r="D79" s="23">
        <f>SUM(D80:D82)</f>
        <v>7287684418</v>
      </c>
      <c r="E79" s="23">
        <f t="shared" ref="E79:I79" si="24">SUM(E80:E82)</f>
        <v>70213965</v>
      </c>
      <c r="F79" s="23">
        <f t="shared" si="24"/>
        <v>7357898383</v>
      </c>
      <c r="G79" s="23">
        <f t="shared" si="24"/>
        <v>5776706129</v>
      </c>
      <c r="H79" s="23">
        <f t="shared" si="24"/>
        <v>5762974276</v>
      </c>
      <c r="I79" s="23">
        <f t="shared" si="24"/>
        <v>1581192254</v>
      </c>
    </row>
    <row r="80" spans="1:9" s="24" customFormat="1" ht="12.75" customHeight="1" x14ac:dyDescent="0.2">
      <c r="B80" s="21" t="s">
        <v>138</v>
      </c>
      <c r="C80" s="27" t="s">
        <v>139</v>
      </c>
      <c r="D80" s="23">
        <v>7287684418</v>
      </c>
      <c r="E80" s="23">
        <v>70213965</v>
      </c>
      <c r="F80" s="26">
        <f t="shared" ref="F80" si="25">D80+E80</f>
        <v>7357898383</v>
      </c>
      <c r="G80" s="26">
        <v>5776706129</v>
      </c>
      <c r="H80" s="23">
        <v>5762974276</v>
      </c>
      <c r="I80" s="23">
        <f t="shared" ref="I80:I81" si="26">F80-G80</f>
        <v>1581192254</v>
      </c>
    </row>
    <row r="81" spans="1:9" s="24" customFormat="1" ht="12.75" customHeight="1" x14ac:dyDescent="0.2">
      <c r="B81" s="21" t="s">
        <v>140</v>
      </c>
      <c r="C81" s="27" t="s">
        <v>141</v>
      </c>
      <c r="D81" s="23">
        <v>0</v>
      </c>
      <c r="E81" s="23">
        <v>0</v>
      </c>
      <c r="F81" s="23">
        <v>0</v>
      </c>
      <c r="G81" s="26">
        <v>0</v>
      </c>
      <c r="H81" s="23">
        <v>0</v>
      </c>
      <c r="I81" s="23">
        <f t="shared" si="26"/>
        <v>0</v>
      </c>
    </row>
    <row r="82" spans="1:9" s="24" customFormat="1" ht="12.75" customHeight="1" x14ac:dyDescent="0.2">
      <c r="B82" s="21" t="s">
        <v>142</v>
      </c>
      <c r="C82" s="27" t="s">
        <v>143</v>
      </c>
      <c r="D82" s="23">
        <v>0</v>
      </c>
      <c r="E82" s="23">
        <v>0</v>
      </c>
      <c r="F82" s="23">
        <v>0</v>
      </c>
      <c r="G82" s="26">
        <v>0</v>
      </c>
      <c r="H82" s="23">
        <v>0</v>
      </c>
      <c r="I82" s="23">
        <v>0</v>
      </c>
    </row>
    <row r="83" spans="1:9" s="24" customFormat="1" ht="4.5" customHeight="1" x14ac:dyDescent="0.2">
      <c r="B83" s="21"/>
      <c r="C83" s="27"/>
      <c r="D83" s="23"/>
      <c r="E83" s="23"/>
      <c r="F83" s="23"/>
      <c r="G83" s="26"/>
      <c r="H83" s="23"/>
      <c r="I83" s="23"/>
    </row>
    <row r="84" spans="1:9" s="24" customFormat="1" ht="12.75" customHeight="1" x14ac:dyDescent="0.2">
      <c r="A84" s="21" t="s">
        <v>144</v>
      </c>
      <c r="B84" s="22" t="s">
        <v>145</v>
      </c>
      <c r="C84" s="22"/>
      <c r="D84" s="23">
        <f>SUM(D85:D91)</f>
        <v>469628711</v>
      </c>
      <c r="E84" s="23">
        <f t="shared" ref="E84:I84" si="27">SUM(E85:E91)</f>
        <v>107464132</v>
      </c>
      <c r="F84" s="23">
        <f t="shared" si="27"/>
        <v>577092843</v>
      </c>
      <c r="G84" s="23">
        <f t="shared" si="27"/>
        <v>310135098</v>
      </c>
      <c r="H84" s="23">
        <f t="shared" si="27"/>
        <v>309984699</v>
      </c>
      <c r="I84" s="23">
        <f t="shared" si="27"/>
        <v>266957745</v>
      </c>
    </row>
    <row r="85" spans="1:9" s="24" customFormat="1" ht="12.75" customHeight="1" x14ac:dyDescent="0.2">
      <c r="B85" s="21" t="s">
        <v>146</v>
      </c>
      <c r="C85" s="27" t="s">
        <v>147</v>
      </c>
      <c r="D85" s="23">
        <v>99851975</v>
      </c>
      <c r="E85" s="23">
        <v>99648867</v>
      </c>
      <c r="F85" s="26">
        <f t="shared" ref="F85:F86" si="28">D85+E85</f>
        <v>199500842</v>
      </c>
      <c r="G85" s="26">
        <v>141041546</v>
      </c>
      <c r="H85" s="23">
        <v>141041546</v>
      </c>
      <c r="I85" s="23">
        <f t="shared" ref="I85:I91" si="29">F85-G85</f>
        <v>58459296</v>
      </c>
    </row>
    <row r="86" spans="1:9" s="24" customFormat="1" ht="12.75" customHeight="1" x14ac:dyDescent="0.2">
      <c r="B86" s="21" t="s">
        <v>148</v>
      </c>
      <c r="C86" s="27" t="s">
        <v>149</v>
      </c>
      <c r="D86" s="23">
        <v>295325246</v>
      </c>
      <c r="E86" s="23">
        <v>-9024777</v>
      </c>
      <c r="F86" s="26">
        <f t="shared" si="28"/>
        <v>286300469</v>
      </c>
      <c r="G86" s="26">
        <v>105410672</v>
      </c>
      <c r="H86" s="23">
        <v>105410672</v>
      </c>
      <c r="I86" s="23">
        <f t="shared" si="29"/>
        <v>180889797</v>
      </c>
    </row>
    <row r="87" spans="1:9" s="24" customFormat="1" ht="12.75" customHeight="1" x14ac:dyDescent="0.2">
      <c r="B87" s="21" t="s">
        <v>150</v>
      </c>
      <c r="C87" s="27" t="s">
        <v>151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f t="shared" si="29"/>
        <v>0</v>
      </c>
    </row>
    <row r="88" spans="1:9" s="24" customFormat="1" ht="12.75" customHeight="1" x14ac:dyDescent="0.2">
      <c r="B88" s="21" t="s">
        <v>152</v>
      </c>
      <c r="C88" s="27" t="s">
        <v>153</v>
      </c>
      <c r="D88" s="23">
        <v>21389550</v>
      </c>
      <c r="E88" s="23">
        <v>0</v>
      </c>
      <c r="F88" s="26">
        <f t="shared" ref="F88:F91" si="30">D88+E88</f>
        <v>21389550</v>
      </c>
      <c r="G88" s="26">
        <v>8838711</v>
      </c>
      <c r="H88" s="23">
        <v>8838711</v>
      </c>
      <c r="I88" s="23">
        <f t="shared" si="29"/>
        <v>12550839</v>
      </c>
    </row>
    <row r="89" spans="1:9" s="24" customFormat="1" ht="12.75" customHeight="1" x14ac:dyDescent="0.2">
      <c r="B89" s="21" t="s">
        <v>154</v>
      </c>
      <c r="C89" s="27" t="s">
        <v>155</v>
      </c>
      <c r="D89" s="23">
        <v>28618616</v>
      </c>
      <c r="E89" s="23">
        <v>32256833</v>
      </c>
      <c r="F89" s="26">
        <f t="shared" si="30"/>
        <v>60875449</v>
      </c>
      <c r="G89" s="26">
        <v>51137452</v>
      </c>
      <c r="H89" s="23">
        <v>51137452</v>
      </c>
      <c r="I89" s="23">
        <f t="shared" si="29"/>
        <v>9737997</v>
      </c>
    </row>
    <row r="90" spans="1:9" s="24" customFormat="1" ht="12.75" customHeight="1" x14ac:dyDescent="0.2">
      <c r="B90" s="21" t="s">
        <v>156</v>
      </c>
      <c r="C90" s="27" t="s">
        <v>157</v>
      </c>
      <c r="D90" s="23">
        <v>0</v>
      </c>
      <c r="E90" s="23">
        <v>0</v>
      </c>
      <c r="F90" s="23">
        <f t="shared" si="30"/>
        <v>0</v>
      </c>
      <c r="G90" s="26">
        <v>0</v>
      </c>
      <c r="H90" s="23">
        <v>0</v>
      </c>
      <c r="I90" s="23">
        <f t="shared" si="29"/>
        <v>0</v>
      </c>
    </row>
    <row r="91" spans="1:9" s="24" customFormat="1" ht="25.5" customHeight="1" x14ac:dyDescent="0.2">
      <c r="B91" s="21" t="s">
        <v>158</v>
      </c>
      <c r="C91" s="25" t="s">
        <v>159</v>
      </c>
      <c r="D91" s="23">
        <v>24443324</v>
      </c>
      <c r="E91" s="23">
        <v>-15416791</v>
      </c>
      <c r="F91" s="26">
        <f t="shared" si="30"/>
        <v>9026533</v>
      </c>
      <c r="G91" s="26">
        <v>3706717</v>
      </c>
      <c r="H91" s="23">
        <v>3556318</v>
      </c>
      <c r="I91" s="23">
        <f t="shared" si="29"/>
        <v>5319816</v>
      </c>
    </row>
    <row r="92" spans="1:9" s="14" customFormat="1" ht="6" customHeight="1" x14ac:dyDescent="0.2">
      <c r="B92" s="15"/>
      <c r="C92" s="16"/>
      <c r="D92" s="17"/>
      <c r="E92" s="17"/>
      <c r="F92" s="17"/>
      <c r="G92" s="18"/>
      <c r="H92" s="17"/>
      <c r="I92" s="17"/>
    </row>
    <row r="93" spans="1:9" s="24" customFormat="1" ht="12.75" customHeight="1" x14ac:dyDescent="0.2">
      <c r="A93" s="34" t="s">
        <v>160</v>
      </c>
      <c r="B93" s="34"/>
      <c r="C93" s="34"/>
      <c r="D93" s="35">
        <f>SUM(D94,D103,D114,D125,D136,D147,D152,D162,D167)</f>
        <v>42565367393</v>
      </c>
      <c r="E93" s="35">
        <f t="shared" ref="E93:I93" si="31">SUM(E94,E103,E114,E125,E136,E147,E152,E162,E167)</f>
        <v>469065870</v>
      </c>
      <c r="F93" s="35">
        <f t="shared" si="31"/>
        <v>43034433263</v>
      </c>
      <c r="G93" s="35">
        <f t="shared" si="31"/>
        <v>29977043320</v>
      </c>
      <c r="H93" s="35">
        <f t="shared" si="31"/>
        <v>28824787689</v>
      </c>
      <c r="I93" s="35">
        <f t="shared" si="31"/>
        <v>13057389943</v>
      </c>
    </row>
    <row r="94" spans="1:9" s="24" customFormat="1" ht="12.75" customHeight="1" x14ac:dyDescent="0.2">
      <c r="A94" s="21" t="s">
        <v>15</v>
      </c>
      <c r="B94" s="22" t="s">
        <v>16</v>
      </c>
      <c r="C94" s="22"/>
      <c r="D94" s="23">
        <f t="shared" ref="D94:I94" si="32">SUM(D95:D101)</f>
        <v>20157243197</v>
      </c>
      <c r="E94" s="23">
        <f t="shared" si="32"/>
        <v>45657071</v>
      </c>
      <c r="F94" s="23">
        <f t="shared" si="32"/>
        <v>20202900268</v>
      </c>
      <c r="G94" s="23">
        <f t="shared" si="32"/>
        <v>12682757505</v>
      </c>
      <c r="H94" s="23">
        <f t="shared" si="32"/>
        <v>12681827292</v>
      </c>
      <c r="I94" s="23">
        <f t="shared" si="32"/>
        <v>7520142763</v>
      </c>
    </row>
    <row r="95" spans="1:9" s="24" customFormat="1" ht="25.5" customHeight="1" x14ac:dyDescent="0.2">
      <c r="B95" s="21" t="s">
        <v>17</v>
      </c>
      <c r="C95" s="25" t="s">
        <v>18</v>
      </c>
      <c r="D95" s="23">
        <v>10040568115</v>
      </c>
      <c r="E95" s="23">
        <v>3346153</v>
      </c>
      <c r="F95" s="26">
        <f t="shared" ref="F95:F101" si="33">D95+E95</f>
        <v>10043914268</v>
      </c>
      <c r="G95" s="26">
        <v>6389260385</v>
      </c>
      <c r="H95" s="26">
        <v>6388438043</v>
      </c>
      <c r="I95" s="23">
        <f t="shared" ref="I95:I101" si="34">F95-G95</f>
        <v>3654653883</v>
      </c>
    </row>
    <row r="96" spans="1:9" s="24" customFormat="1" ht="12.75" customHeight="1" x14ac:dyDescent="0.2">
      <c r="B96" s="21" t="s">
        <v>19</v>
      </c>
      <c r="C96" s="25" t="s">
        <v>20</v>
      </c>
      <c r="D96" s="23">
        <v>27106950</v>
      </c>
      <c r="E96" s="23">
        <v>26401495</v>
      </c>
      <c r="F96" s="26">
        <f t="shared" si="33"/>
        <v>53508445</v>
      </c>
      <c r="G96" s="26">
        <v>28883188</v>
      </c>
      <c r="H96" s="26">
        <v>28818929</v>
      </c>
      <c r="I96" s="23">
        <f t="shared" si="34"/>
        <v>24625257</v>
      </c>
    </row>
    <row r="97" spans="1:9" s="24" customFormat="1" ht="12.75" customHeight="1" x14ac:dyDescent="0.2">
      <c r="B97" s="21" t="s">
        <v>21</v>
      </c>
      <c r="C97" s="27" t="s">
        <v>22</v>
      </c>
      <c r="D97" s="23">
        <v>3367246604</v>
      </c>
      <c r="E97" s="23">
        <v>2222631</v>
      </c>
      <c r="F97" s="26">
        <f t="shared" si="33"/>
        <v>3369469235</v>
      </c>
      <c r="G97" s="26">
        <v>1790964254</v>
      </c>
      <c r="H97" s="26">
        <v>1790948387</v>
      </c>
      <c r="I97" s="23">
        <f t="shared" si="34"/>
        <v>1578504981</v>
      </c>
    </row>
    <row r="98" spans="1:9" s="24" customFormat="1" ht="12.75" customHeight="1" x14ac:dyDescent="0.2">
      <c r="B98" s="21" t="s">
        <v>23</v>
      </c>
      <c r="C98" s="27" t="s">
        <v>24</v>
      </c>
      <c r="D98" s="23">
        <v>2402174652</v>
      </c>
      <c r="E98" s="23">
        <v>3398823</v>
      </c>
      <c r="F98" s="26">
        <f t="shared" si="33"/>
        <v>2405573475</v>
      </c>
      <c r="G98" s="26">
        <v>1276605727</v>
      </c>
      <c r="H98" s="26">
        <v>1276605727</v>
      </c>
      <c r="I98" s="23">
        <f t="shared" si="34"/>
        <v>1128967748</v>
      </c>
    </row>
    <row r="99" spans="1:9" s="24" customFormat="1" ht="12.75" customHeight="1" x14ac:dyDescent="0.2">
      <c r="B99" s="21" t="s">
        <v>25</v>
      </c>
      <c r="C99" s="27" t="s">
        <v>26</v>
      </c>
      <c r="D99" s="23">
        <v>2121028889</v>
      </c>
      <c r="E99" s="23">
        <v>-474054</v>
      </c>
      <c r="F99" s="26">
        <f t="shared" si="33"/>
        <v>2120554835</v>
      </c>
      <c r="G99" s="26">
        <v>1365445699</v>
      </c>
      <c r="H99" s="26">
        <v>1365435104</v>
      </c>
      <c r="I99" s="23">
        <f t="shared" si="34"/>
        <v>755109136</v>
      </c>
    </row>
    <row r="100" spans="1:9" s="24" customFormat="1" ht="12.75" customHeight="1" x14ac:dyDescent="0.2">
      <c r="B100" s="21" t="s">
        <v>27</v>
      </c>
      <c r="C100" s="27" t="s">
        <v>28</v>
      </c>
      <c r="D100" s="23">
        <v>0</v>
      </c>
      <c r="E100" s="23">
        <v>0</v>
      </c>
      <c r="F100" s="26">
        <f t="shared" si="33"/>
        <v>0</v>
      </c>
      <c r="G100" s="26">
        <v>0</v>
      </c>
      <c r="H100" s="26">
        <v>0</v>
      </c>
      <c r="I100" s="23">
        <f t="shared" si="34"/>
        <v>0</v>
      </c>
    </row>
    <row r="101" spans="1:9" s="24" customFormat="1" ht="12.75" customHeight="1" x14ac:dyDescent="0.2">
      <c r="B101" s="21" t="s">
        <v>29</v>
      </c>
      <c r="C101" s="27" t="s">
        <v>30</v>
      </c>
      <c r="D101" s="23">
        <v>2199117987</v>
      </c>
      <c r="E101" s="23">
        <v>10762023</v>
      </c>
      <c r="F101" s="26">
        <f t="shared" si="33"/>
        <v>2209880010</v>
      </c>
      <c r="G101" s="26">
        <v>1831598252</v>
      </c>
      <c r="H101" s="26">
        <v>1831581102</v>
      </c>
      <c r="I101" s="23">
        <f t="shared" si="34"/>
        <v>378281758</v>
      </c>
    </row>
    <row r="102" spans="1:9" s="24" customFormat="1" ht="4.5" customHeight="1" x14ac:dyDescent="0.2">
      <c r="B102" s="21"/>
      <c r="C102" s="27"/>
      <c r="D102" s="23"/>
      <c r="E102" s="23"/>
      <c r="F102" s="23"/>
      <c r="G102" s="26"/>
      <c r="H102" s="23"/>
      <c r="I102" s="23"/>
    </row>
    <row r="103" spans="1:9" s="24" customFormat="1" ht="12.75" customHeight="1" x14ac:dyDescent="0.2">
      <c r="A103" s="21" t="s">
        <v>31</v>
      </c>
      <c r="B103" s="22" t="s">
        <v>32</v>
      </c>
      <c r="C103" s="22"/>
      <c r="D103" s="23">
        <f>SUM(D104:D112)</f>
        <v>289926367</v>
      </c>
      <c r="E103" s="23">
        <f t="shared" ref="E103:I103" si="35">SUM(E104:E112)</f>
        <v>92265510</v>
      </c>
      <c r="F103" s="23">
        <f t="shared" si="35"/>
        <v>382191877</v>
      </c>
      <c r="G103" s="23">
        <f t="shared" si="35"/>
        <v>90112745</v>
      </c>
      <c r="H103" s="23">
        <f t="shared" si="35"/>
        <v>89931850</v>
      </c>
      <c r="I103" s="23">
        <f t="shared" si="35"/>
        <v>292079132</v>
      </c>
    </row>
    <row r="104" spans="1:9" s="24" customFormat="1" ht="25.5" customHeight="1" x14ac:dyDescent="0.2">
      <c r="B104" s="21" t="s">
        <v>33</v>
      </c>
      <c r="C104" s="25" t="s">
        <v>34</v>
      </c>
      <c r="D104" s="23">
        <v>113381102</v>
      </c>
      <c r="E104" s="23">
        <v>42780963</v>
      </c>
      <c r="F104" s="26">
        <f t="shared" ref="F104:F112" si="36">D104+E104</f>
        <v>156162065</v>
      </c>
      <c r="G104" s="26">
        <v>39608313</v>
      </c>
      <c r="H104" s="23">
        <v>39559919</v>
      </c>
      <c r="I104" s="23">
        <f t="shared" ref="I104:I112" si="37">F104-G104</f>
        <v>116553752</v>
      </c>
    </row>
    <row r="105" spans="1:9" s="24" customFormat="1" ht="12.75" customHeight="1" x14ac:dyDescent="0.2">
      <c r="B105" s="21" t="s">
        <v>35</v>
      </c>
      <c r="C105" s="27" t="s">
        <v>36</v>
      </c>
      <c r="D105" s="23">
        <v>49070923</v>
      </c>
      <c r="E105" s="23">
        <v>-6061115</v>
      </c>
      <c r="F105" s="26">
        <f t="shared" si="36"/>
        <v>43009808</v>
      </c>
      <c r="G105" s="26">
        <v>3957146</v>
      </c>
      <c r="H105" s="23">
        <v>3917206</v>
      </c>
      <c r="I105" s="23">
        <f t="shared" si="37"/>
        <v>39052662</v>
      </c>
    </row>
    <row r="106" spans="1:9" s="24" customFormat="1" ht="25.5" customHeight="1" x14ac:dyDescent="0.2">
      <c r="B106" s="21" t="s">
        <v>37</v>
      </c>
      <c r="C106" s="25" t="s">
        <v>38</v>
      </c>
      <c r="D106" s="23">
        <v>56029825</v>
      </c>
      <c r="E106" s="23">
        <v>0</v>
      </c>
      <c r="F106" s="26">
        <f t="shared" si="36"/>
        <v>56029825</v>
      </c>
      <c r="G106" s="26">
        <v>0</v>
      </c>
      <c r="H106" s="23">
        <v>0</v>
      </c>
      <c r="I106" s="23">
        <f t="shared" si="37"/>
        <v>56029825</v>
      </c>
    </row>
    <row r="107" spans="1:9" s="24" customFormat="1" ht="25.5" customHeight="1" x14ac:dyDescent="0.2">
      <c r="B107" s="21" t="s">
        <v>39</v>
      </c>
      <c r="C107" s="25" t="s">
        <v>40</v>
      </c>
      <c r="D107" s="23">
        <v>10937733</v>
      </c>
      <c r="E107" s="23">
        <v>37642170</v>
      </c>
      <c r="F107" s="26">
        <f t="shared" si="36"/>
        <v>48579903</v>
      </c>
      <c r="G107" s="26">
        <v>3962317</v>
      </c>
      <c r="H107" s="23">
        <v>3927328</v>
      </c>
      <c r="I107" s="23">
        <f t="shared" si="37"/>
        <v>44617586</v>
      </c>
    </row>
    <row r="108" spans="1:9" s="24" customFormat="1" ht="25.5" customHeight="1" x14ac:dyDescent="0.2">
      <c r="B108" s="21" t="s">
        <v>41</v>
      </c>
      <c r="C108" s="25" t="s">
        <v>42</v>
      </c>
      <c r="D108" s="23">
        <v>2649363</v>
      </c>
      <c r="E108" s="23">
        <v>-1631207</v>
      </c>
      <c r="F108" s="26">
        <f t="shared" si="36"/>
        <v>1018156</v>
      </c>
      <c r="G108" s="26">
        <v>165765</v>
      </c>
      <c r="H108" s="23">
        <v>165765</v>
      </c>
      <c r="I108" s="23">
        <f t="shared" si="37"/>
        <v>852391</v>
      </c>
    </row>
    <row r="109" spans="1:9" s="24" customFormat="1" ht="12.75" customHeight="1" x14ac:dyDescent="0.2">
      <c r="B109" s="21" t="s">
        <v>43</v>
      </c>
      <c r="C109" s="27" t="s">
        <v>44</v>
      </c>
      <c r="D109" s="23">
        <v>9343996</v>
      </c>
      <c r="E109" s="23">
        <v>30256300</v>
      </c>
      <c r="F109" s="26">
        <f t="shared" si="36"/>
        <v>39600296</v>
      </c>
      <c r="G109" s="26">
        <v>33392683</v>
      </c>
      <c r="H109" s="23">
        <v>33337809</v>
      </c>
      <c r="I109" s="23">
        <f t="shared" si="37"/>
        <v>6207613</v>
      </c>
    </row>
    <row r="110" spans="1:9" s="24" customFormat="1" ht="25.5" customHeight="1" x14ac:dyDescent="0.2">
      <c r="B110" s="21" t="s">
        <v>45</v>
      </c>
      <c r="C110" s="25" t="s">
        <v>46</v>
      </c>
      <c r="D110" s="23">
        <v>33937986</v>
      </c>
      <c r="E110" s="23">
        <v>-10028445</v>
      </c>
      <c r="F110" s="26">
        <f t="shared" si="36"/>
        <v>23909541</v>
      </c>
      <c r="G110" s="26">
        <v>6106353</v>
      </c>
      <c r="H110" s="23">
        <v>6106353</v>
      </c>
      <c r="I110" s="23">
        <f t="shared" si="37"/>
        <v>17803188</v>
      </c>
    </row>
    <row r="111" spans="1:9" s="24" customFormat="1" ht="12.75" customHeight="1" x14ac:dyDescent="0.2">
      <c r="B111" s="21" t="s">
        <v>47</v>
      </c>
      <c r="C111" s="27" t="s">
        <v>48</v>
      </c>
      <c r="D111" s="23">
        <v>9266040</v>
      </c>
      <c r="E111" s="23">
        <v>-916352</v>
      </c>
      <c r="F111" s="26">
        <f t="shared" si="36"/>
        <v>8349688</v>
      </c>
      <c r="G111" s="26">
        <v>1984220</v>
      </c>
      <c r="H111" s="23">
        <v>1984220</v>
      </c>
      <c r="I111" s="23">
        <f t="shared" si="37"/>
        <v>6365468</v>
      </c>
    </row>
    <row r="112" spans="1:9" s="24" customFormat="1" ht="12.75" customHeight="1" x14ac:dyDescent="0.2">
      <c r="B112" s="21" t="s">
        <v>49</v>
      </c>
      <c r="C112" s="25" t="s">
        <v>50</v>
      </c>
      <c r="D112" s="23">
        <v>5309399</v>
      </c>
      <c r="E112" s="23">
        <v>223196</v>
      </c>
      <c r="F112" s="26">
        <f t="shared" si="36"/>
        <v>5532595</v>
      </c>
      <c r="G112" s="26">
        <v>935948</v>
      </c>
      <c r="H112" s="23">
        <v>933250</v>
      </c>
      <c r="I112" s="23">
        <f t="shared" si="37"/>
        <v>4596647</v>
      </c>
    </row>
    <row r="113" spans="1:9" s="24" customFormat="1" ht="4.5" customHeight="1" x14ac:dyDescent="0.2">
      <c r="B113" s="21"/>
      <c r="C113" s="25"/>
      <c r="D113" s="23"/>
      <c r="E113" s="23"/>
      <c r="F113" s="23"/>
      <c r="G113" s="26"/>
      <c r="H113" s="23"/>
      <c r="I113" s="23"/>
    </row>
    <row r="114" spans="1:9" s="24" customFormat="1" ht="12.75" customHeight="1" x14ac:dyDescent="0.2">
      <c r="A114" s="21" t="s">
        <v>51</v>
      </c>
      <c r="B114" s="22" t="s">
        <v>52</v>
      </c>
      <c r="C114" s="22"/>
      <c r="D114" s="23">
        <f>SUM(D115:D123)</f>
        <v>369480884</v>
      </c>
      <c r="E114" s="23">
        <f t="shared" ref="E114:I114" si="38">SUM(E115:E123)</f>
        <v>80341933</v>
      </c>
      <c r="F114" s="23">
        <f t="shared" si="38"/>
        <v>449822817</v>
      </c>
      <c r="G114" s="23">
        <f t="shared" si="38"/>
        <v>141981880</v>
      </c>
      <c r="H114" s="23">
        <f t="shared" si="38"/>
        <v>141651090</v>
      </c>
      <c r="I114" s="23">
        <f t="shared" si="38"/>
        <v>307840937</v>
      </c>
    </row>
    <row r="115" spans="1:9" s="24" customFormat="1" ht="12.75" customHeight="1" x14ac:dyDescent="0.2">
      <c r="B115" s="21" t="s">
        <v>53</v>
      </c>
      <c r="C115" s="27" t="s">
        <v>54</v>
      </c>
      <c r="D115" s="23">
        <v>171590236</v>
      </c>
      <c r="E115" s="23">
        <v>-3803852</v>
      </c>
      <c r="F115" s="26">
        <f t="shared" ref="F115:F123" si="39">D115+E115</f>
        <v>167786384</v>
      </c>
      <c r="G115" s="26">
        <v>81315690</v>
      </c>
      <c r="H115" s="23">
        <v>81315690</v>
      </c>
      <c r="I115" s="23">
        <f t="shared" ref="I115:I123" si="40">F115-G115</f>
        <v>86470694</v>
      </c>
    </row>
    <row r="116" spans="1:9" s="24" customFormat="1" ht="12.75" customHeight="1" x14ac:dyDescent="0.2">
      <c r="B116" s="21" t="s">
        <v>55</v>
      </c>
      <c r="C116" s="27" t="s">
        <v>56</v>
      </c>
      <c r="D116" s="23">
        <v>23631492</v>
      </c>
      <c r="E116" s="23">
        <v>208127</v>
      </c>
      <c r="F116" s="26">
        <f t="shared" si="39"/>
        <v>23839619</v>
      </c>
      <c r="G116" s="26">
        <v>7974742</v>
      </c>
      <c r="H116" s="23">
        <v>7723791</v>
      </c>
      <c r="I116" s="23">
        <f t="shared" si="40"/>
        <v>15864877</v>
      </c>
    </row>
    <row r="117" spans="1:9" s="24" customFormat="1" ht="25.5" customHeight="1" x14ac:dyDescent="0.2">
      <c r="B117" s="21" t="s">
        <v>57</v>
      </c>
      <c r="C117" s="25" t="s">
        <v>58</v>
      </c>
      <c r="D117" s="23">
        <v>64817902</v>
      </c>
      <c r="E117" s="23">
        <v>20521986</v>
      </c>
      <c r="F117" s="26">
        <f t="shared" si="39"/>
        <v>85339888</v>
      </c>
      <c r="G117" s="26">
        <v>10083700</v>
      </c>
      <c r="H117" s="23">
        <v>10081813</v>
      </c>
      <c r="I117" s="23">
        <f t="shared" si="40"/>
        <v>75256188</v>
      </c>
    </row>
    <row r="118" spans="1:9" s="24" customFormat="1" ht="12.75" customHeight="1" x14ac:dyDescent="0.2">
      <c r="B118" s="21" t="s">
        <v>59</v>
      </c>
      <c r="C118" s="27" t="s">
        <v>60</v>
      </c>
      <c r="D118" s="23">
        <v>3474953</v>
      </c>
      <c r="E118" s="23">
        <v>902277</v>
      </c>
      <c r="F118" s="26">
        <f t="shared" si="39"/>
        <v>4377230</v>
      </c>
      <c r="G118" s="26">
        <v>1147074</v>
      </c>
      <c r="H118" s="23">
        <v>1138420</v>
      </c>
      <c r="I118" s="23">
        <f t="shared" si="40"/>
        <v>3230156</v>
      </c>
    </row>
    <row r="119" spans="1:9" s="24" customFormat="1" ht="25.5" customHeight="1" x14ac:dyDescent="0.2">
      <c r="B119" s="21" t="s">
        <v>61</v>
      </c>
      <c r="C119" s="25" t="s">
        <v>62</v>
      </c>
      <c r="D119" s="23">
        <v>32396916</v>
      </c>
      <c r="E119" s="23">
        <v>34535511</v>
      </c>
      <c r="F119" s="26">
        <f t="shared" si="39"/>
        <v>66932427</v>
      </c>
      <c r="G119" s="26">
        <v>8985593</v>
      </c>
      <c r="H119" s="23">
        <v>8972618</v>
      </c>
      <c r="I119" s="23">
        <f t="shared" si="40"/>
        <v>57946834</v>
      </c>
    </row>
    <row r="120" spans="1:9" s="24" customFormat="1" ht="12.75" customHeight="1" x14ac:dyDescent="0.2">
      <c r="B120" s="21" t="s">
        <v>63</v>
      </c>
      <c r="C120" s="27" t="s">
        <v>64</v>
      </c>
      <c r="D120" s="23">
        <v>738645</v>
      </c>
      <c r="E120" s="23">
        <v>1684347</v>
      </c>
      <c r="F120" s="26">
        <f t="shared" si="39"/>
        <v>2422992</v>
      </c>
      <c r="G120" s="26">
        <v>265563</v>
      </c>
      <c r="H120" s="23">
        <v>265563</v>
      </c>
      <c r="I120" s="23">
        <f t="shared" si="40"/>
        <v>2157429</v>
      </c>
    </row>
    <row r="121" spans="1:9" s="24" customFormat="1" ht="12.75" customHeight="1" x14ac:dyDescent="0.2">
      <c r="B121" s="21" t="s">
        <v>65</v>
      </c>
      <c r="C121" s="27" t="s">
        <v>66</v>
      </c>
      <c r="D121" s="23">
        <v>28917590</v>
      </c>
      <c r="E121" s="23">
        <v>1439456</v>
      </c>
      <c r="F121" s="26">
        <f t="shared" si="39"/>
        <v>30357046</v>
      </c>
      <c r="G121" s="26">
        <v>2200693</v>
      </c>
      <c r="H121" s="23">
        <v>2144370</v>
      </c>
      <c r="I121" s="23">
        <f t="shared" si="40"/>
        <v>28156353</v>
      </c>
    </row>
    <row r="122" spans="1:9" s="24" customFormat="1" ht="12.75" customHeight="1" x14ac:dyDescent="0.2">
      <c r="B122" s="21" t="s">
        <v>67</v>
      </c>
      <c r="C122" s="27" t="s">
        <v>68</v>
      </c>
      <c r="D122" s="23">
        <v>37198518</v>
      </c>
      <c r="E122" s="23">
        <v>217534</v>
      </c>
      <c r="F122" s="26">
        <f t="shared" si="39"/>
        <v>37416052</v>
      </c>
      <c r="G122" s="26">
        <v>663545</v>
      </c>
      <c r="H122" s="23">
        <v>663545</v>
      </c>
      <c r="I122" s="23">
        <f t="shared" si="40"/>
        <v>36752507</v>
      </c>
    </row>
    <row r="123" spans="1:9" s="24" customFormat="1" ht="12.75" customHeight="1" x14ac:dyDescent="0.2">
      <c r="B123" s="21" t="s">
        <v>69</v>
      </c>
      <c r="C123" s="27" t="s">
        <v>70</v>
      </c>
      <c r="D123" s="23">
        <v>6714632</v>
      </c>
      <c r="E123" s="23">
        <v>24636547</v>
      </c>
      <c r="F123" s="26">
        <f t="shared" si="39"/>
        <v>31351179</v>
      </c>
      <c r="G123" s="26">
        <v>29345280</v>
      </c>
      <c r="H123" s="23">
        <v>29345280</v>
      </c>
      <c r="I123" s="23">
        <f t="shared" si="40"/>
        <v>2005899</v>
      </c>
    </row>
    <row r="124" spans="1:9" s="24" customFormat="1" ht="4.5" customHeight="1" x14ac:dyDescent="0.2">
      <c r="A124" s="29"/>
      <c r="B124" s="30"/>
      <c r="C124" s="31"/>
      <c r="D124" s="32"/>
      <c r="E124" s="32"/>
      <c r="F124" s="32"/>
      <c r="G124" s="33"/>
      <c r="H124" s="32"/>
      <c r="I124" s="32"/>
    </row>
    <row r="125" spans="1:9" s="24" customFormat="1" ht="25.5" customHeight="1" x14ac:dyDescent="0.2">
      <c r="A125" s="21" t="s">
        <v>71</v>
      </c>
      <c r="B125" s="28" t="s">
        <v>72</v>
      </c>
      <c r="C125" s="28"/>
      <c r="D125" s="23">
        <f>SUM(D126:D134)</f>
        <v>2978234180</v>
      </c>
      <c r="E125" s="23">
        <f t="shared" ref="E125:I125" si="41">SUM(E126:E134)</f>
        <v>13239891</v>
      </c>
      <c r="F125" s="23">
        <f t="shared" si="41"/>
        <v>2991474071</v>
      </c>
      <c r="G125" s="23">
        <f t="shared" si="41"/>
        <v>2017259269</v>
      </c>
      <c r="H125" s="23">
        <f t="shared" si="41"/>
        <v>2010362355</v>
      </c>
      <c r="I125" s="23">
        <f t="shared" si="41"/>
        <v>974214802</v>
      </c>
    </row>
    <row r="126" spans="1:9" s="24" customFormat="1" ht="25.5" customHeight="1" x14ac:dyDescent="0.2">
      <c r="B126" s="21" t="s">
        <v>73</v>
      </c>
      <c r="C126" s="25" t="s">
        <v>74</v>
      </c>
      <c r="D126" s="23">
        <v>1198535327</v>
      </c>
      <c r="E126" s="23">
        <v>-19510748</v>
      </c>
      <c r="F126" s="26">
        <f t="shared" ref="F126:F130" si="42">D126+E126</f>
        <v>1179024579</v>
      </c>
      <c r="G126" s="26">
        <v>720825909</v>
      </c>
      <c r="H126" s="23">
        <v>716396247</v>
      </c>
      <c r="I126" s="23">
        <f t="shared" ref="I126:I130" si="43">F126-G126</f>
        <v>458198670</v>
      </c>
    </row>
    <row r="127" spans="1:9" s="24" customFormat="1" ht="12.75" customHeight="1" x14ac:dyDescent="0.2">
      <c r="B127" s="21" t="s">
        <v>75</v>
      </c>
      <c r="C127" s="27" t="s">
        <v>76</v>
      </c>
      <c r="D127" s="23">
        <v>35833794</v>
      </c>
      <c r="E127" s="23">
        <v>9655896</v>
      </c>
      <c r="F127" s="26">
        <f t="shared" si="42"/>
        <v>45489690</v>
      </c>
      <c r="G127" s="26">
        <v>34745241</v>
      </c>
      <c r="H127" s="23">
        <v>34584434</v>
      </c>
      <c r="I127" s="23">
        <f t="shared" si="43"/>
        <v>10744449</v>
      </c>
    </row>
    <row r="128" spans="1:9" s="24" customFormat="1" ht="12.75" customHeight="1" x14ac:dyDescent="0.2">
      <c r="B128" s="21" t="s">
        <v>77</v>
      </c>
      <c r="C128" s="27" t="s">
        <v>78</v>
      </c>
      <c r="D128" s="23">
        <v>31442500</v>
      </c>
      <c r="E128" s="23">
        <v>1419763</v>
      </c>
      <c r="F128" s="26">
        <f t="shared" si="42"/>
        <v>32862263</v>
      </c>
      <c r="G128" s="26">
        <v>0</v>
      </c>
      <c r="H128" s="23">
        <v>0</v>
      </c>
      <c r="I128" s="23">
        <f t="shared" si="43"/>
        <v>32862263</v>
      </c>
    </row>
    <row r="129" spans="1:9" s="24" customFormat="1" ht="12.75" customHeight="1" x14ac:dyDescent="0.2">
      <c r="B129" s="21" t="s">
        <v>79</v>
      </c>
      <c r="C129" s="27" t="s">
        <v>80</v>
      </c>
      <c r="D129" s="23">
        <v>112422559</v>
      </c>
      <c r="E129" s="23">
        <v>21674980</v>
      </c>
      <c r="F129" s="26">
        <f t="shared" si="42"/>
        <v>134097539</v>
      </c>
      <c r="G129" s="26">
        <v>32432111</v>
      </c>
      <c r="H129" s="23">
        <v>30125666</v>
      </c>
      <c r="I129" s="23">
        <f t="shared" si="43"/>
        <v>101665428</v>
      </c>
    </row>
    <row r="130" spans="1:9" s="24" customFormat="1" ht="12.75" customHeight="1" x14ac:dyDescent="0.2">
      <c r="B130" s="21" t="s">
        <v>81</v>
      </c>
      <c r="C130" s="27" t="s">
        <v>82</v>
      </c>
      <c r="D130" s="23">
        <v>1600000000</v>
      </c>
      <c r="E130" s="23">
        <v>0</v>
      </c>
      <c r="F130" s="26">
        <f t="shared" si="42"/>
        <v>1600000000</v>
      </c>
      <c r="G130" s="26">
        <v>1229256008</v>
      </c>
      <c r="H130" s="23">
        <v>1229256008</v>
      </c>
      <c r="I130" s="23">
        <f t="shared" si="43"/>
        <v>370743992</v>
      </c>
    </row>
    <row r="131" spans="1:9" s="24" customFormat="1" ht="25.5" customHeight="1" x14ac:dyDescent="0.2">
      <c r="B131" s="21" t="s">
        <v>83</v>
      </c>
      <c r="C131" s="25" t="s">
        <v>84</v>
      </c>
      <c r="D131" s="23">
        <v>0</v>
      </c>
      <c r="E131" s="23">
        <v>0</v>
      </c>
      <c r="F131" s="23">
        <v>0</v>
      </c>
      <c r="G131" s="26">
        <v>0</v>
      </c>
      <c r="H131" s="23">
        <v>0</v>
      </c>
      <c r="I131" s="23">
        <v>0</v>
      </c>
    </row>
    <row r="132" spans="1:9" s="24" customFormat="1" ht="12.75" customHeight="1" x14ac:dyDescent="0.2">
      <c r="B132" s="21" t="s">
        <v>85</v>
      </c>
      <c r="C132" s="27" t="s">
        <v>86</v>
      </c>
      <c r="D132" s="23">
        <v>0</v>
      </c>
      <c r="E132" s="23">
        <v>0</v>
      </c>
      <c r="F132" s="23">
        <v>0</v>
      </c>
      <c r="G132" s="26">
        <v>0</v>
      </c>
      <c r="H132" s="23">
        <v>0</v>
      </c>
      <c r="I132" s="23">
        <v>0</v>
      </c>
    </row>
    <row r="133" spans="1:9" s="24" customFormat="1" ht="12.75" customHeight="1" x14ac:dyDescent="0.2">
      <c r="B133" s="21" t="s">
        <v>87</v>
      </c>
      <c r="C133" s="27" t="s">
        <v>88</v>
      </c>
      <c r="D133" s="23">
        <v>0</v>
      </c>
      <c r="E133" s="23">
        <v>0</v>
      </c>
      <c r="F133" s="23">
        <v>0</v>
      </c>
      <c r="G133" s="26">
        <v>0</v>
      </c>
      <c r="H133" s="23">
        <v>0</v>
      </c>
      <c r="I133" s="23">
        <v>0</v>
      </c>
    </row>
    <row r="134" spans="1:9" s="24" customFormat="1" ht="12.75" customHeight="1" x14ac:dyDescent="0.2">
      <c r="B134" s="21" t="s">
        <v>89</v>
      </c>
      <c r="C134" s="27" t="s">
        <v>90</v>
      </c>
      <c r="D134" s="23">
        <v>0</v>
      </c>
      <c r="E134" s="23">
        <v>0</v>
      </c>
      <c r="F134" s="23">
        <v>0</v>
      </c>
      <c r="G134" s="26">
        <v>0</v>
      </c>
      <c r="H134" s="23">
        <v>0</v>
      </c>
      <c r="I134" s="23">
        <v>0</v>
      </c>
    </row>
    <row r="135" spans="1:9" s="24" customFormat="1" ht="4.5" customHeight="1" x14ac:dyDescent="0.2">
      <c r="B135" s="21"/>
      <c r="C135" s="27"/>
      <c r="D135" s="23"/>
      <c r="E135" s="23"/>
      <c r="F135" s="23"/>
      <c r="G135" s="26"/>
      <c r="H135" s="23"/>
      <c r="I135" s="23"/>
    </row>
    <row r="136" spans="1:9" s="24" customFormat="1" ht="12.75" customHeight="1" x14ac:dyDescent="0.2">
      <c r="A136" s="21" t="s">
        <v>91</v>
      </c>
      <c r="B136" s="22" t="s">
        <v>92</v>
      </c>
      <c r="C136" s="22"/>
      <c r="D136" s="23">
        <f>SUM(D137:D145)</f>
        <v>73934499</v>
      </c>
      <c r="E136" s="23">
        <f t="shared" ref="E136:I136" si="44">SUM(E137:E145)</f>
        <v>-10102159</v>
      </c>
      <c r="F136" s="23">
        <f t="shared" si="44"/>
        <v>63832340</v>
      </c>
      <c r="G136" s="23">
        <f t="shared" si="44"/>
        <v>36203093</v>
      </c>
      <c r="H136" s="23">
        <f t="shared" si="44"/>
        <v>36203093</v>
      </c>
      <c r="I136" s="23">
        <f t="shared" si="44"/>
        <v>27629247</v>
      </c>
    </row>
    <row r="137" spans="1:9" s="24" customFormat="1" ht="12.75" customHeight="1" x14ac:dyDescent="0.2">
      <c r="B137" s="21" t="s">
        <v>93</v>
      </c>
      <c r="C137" s="27" t="s">
        <v>94</v>
      </c>
      <c r="D137" s="23">
        <v>21482791</v>
      </c>
      <c r="E137" s="23">
        <v>-14898752</v>
      </c>
      <c r="F137" s="26">
        <f t="shared" ref="F137:F142" si="45">D137+E137</f>
        <v>6584039</v>
      </c>
      <c r="G137" s="26">
        <v>2515667</v>
      </c>
      <c r="H137" s="23">
        <v>2515667</v>
      </c>
      <c r="I137" s="23">
        <f t="shared" ref="I137:I145" si="46">F137-G137</f>
        <v>4068372</v>
      </c>
    </row>
    <row r="138" spans="1:9" s="24" customFormat="1" ht="12.75" customHeight="1" x14ac:dyDescent="0.2">
      <c r="B138" s="21" t="s">
        <v>95</v>
      </c>
      <c r="C138" s="27" t="s">
        <v>96</v>
      </c>
      <c r="D138" s="23">
        <v>940349</v>
      </c>
      <c r="E138" s="23">
        <v>-143040</v>
      </c>
      <c r="F138" s="26">
        <f t="shared" si="45"/>
        <v>797309</v>
      </c>
      <c r="G138" s="26">
        <v>303680</v>
      </c>
      <c r="H138" s="23">
        <v>303680</v>
      </c>
      <c r="I138" s="23">
        <f t="shared" si="46"/>
        <v>493629</v>
      </c>
    </row>
    <row r="139" spans="1:9" s="24" customFormat="1" ht="12.75" customHeight="1" x14ac:dyDescent="0.2">
      <c r="B139" s="21" t="s">
        <v>97</v>
      </c>
      <c r="C139" s="27" t="s">
        <v>98</v>
      </c>
      <c r="D139" s="23">
        <v>361320</v>
      </c>
      <c r="E139" s="23">
        <v>3055334</v>
      </c>
      <c r="F139" s="26">
        <f t="shared" si="45"/>
        <v>3416654</v>
      </c>
      <c r="G139" s="26">
        <v>3386654</v>
      </c>
      <c r="H139" s="23">
        <v>3386654</v>
      </c>
      <c r="I139" s="23">
        <f t="shared" si="46"/>
        <v>30000</v>
      </c>
    </row>
    <row r="140" spans="1:9" s="24" customFormat="1" ht="12.75" customHeight="1" x14ac:dyDescent="0.2">
      <c r="B140" s="21" t="s">
        <v>99</v>
      </c>
      <c r="C140" s="27" t="s">
        <v>100</v>
      </c>
      <c r="D140" s="23">
        <v>10747430</v>
      </c>
      <c r="E140" s="23">
        <v>19538787</v>
      </c>
      <c r="F140" s="26">
        <f t="shared" si="45"/>
        <v>30286217</v>
      </c>
      <c r="G140" s="26">
        <v>27308141</v>
      </c>
      <c r="H140" s="23">
        <v>27308141</v>
      </c>
      <c r="I140" s="23">
        <f t="shared" si="46"/>
        <v>2978076</v>
      </c>
    </row>
    <row r="141" spans="1:9" s="24" customFormat="1" ht="12.75" customHeight="1" x14ac:dyDescent="0.2">
      <c r="B141" s="21" t="s">
        <v>101</v>
      </c>
      <c r="C141" s="27" t="s">
        <v>102</v>
      </c>
      <c r="D141" s="23">
        <v>0</v>
      </c>
      <c r="E141" s="23">
        <v>6949761</v>
      </c>
      <c r="F141" s="26">
        <f t="shared" si="45"/>
        <v>6949761</v>
      </c>
      <c r="G141" s="26">
        <v>1126007</v>
      </c>
      <c r="H141" s="23">
        <v>1126007</v>
      </c>
      <c r="I141" s="23">
        <f t="shared" si="46"/>
        <v>5823754</v>
      </c>
    </row>
    <row r="142" spans="1:9" s="24" customFormat="1" ht="12.75" customHeight="1" x14ac:dyDescent="0.2">
      <c r="B142" s="21" t="s">
        <v>103</v>
      </c>
      <c r="C142" s="27" t="s">
        <v>104</v>
      </c>
      <c r="D142" s="23">
        <v>21175600</v>
      </c>
      <c r="E142" s="23">
        <v>-13467687</v>
      </c>
      <c r="F142" s="26">
        <f t="shared" si="45"/>
        <v>7707913</v>
      </c>
      <c r="G142" s="26">
        <v>1544126</v>
      </c>
      <c r="H142" s="23">
        <v>1544126</v>
      </c>
      <c r="I142" s="23">
        <f t="shared" si="46"/>
        <v>6163787</v>
      </c>
    </row>
    <row r="143" spans="1:9" s="24" customFormat="1" ht="12.75" customHeight="1" x14ac:dyDescent="0.2">
      <c r="B143" s="21" t="s">
        <v>105</v>
      </c>
      <c r="C143" s="27" t="s">
        <v>106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  <c r="I143" s="23">
        <f t="shared" si="46"/>
        <v>0</v>
      </c>
    </row>
    <row r="144" spans="1:9" s="24" customFormat="1" ht="12.75" customHeight="1" x14ac:dyDescent="0.2">
      <c r="B144" s="21" t="s">
        <v>107</v>
      </c>
      <c r="C144" s="27" t="s">
        <v>108</v>
      </c>
      <c r="D144" s="23">
        <v>0</v>
      </c>
      <c r="E144" s="23">
        <v>0</v>
      </c>
      <c r="F144" s="23">
        <v>0</v>
      </c>
      <c r="G144" s="23">
        <v>0</v>
      </c>
      <c r="H144" s="23">
        <v>0</v>
      </c>
      <c r="I144" s="23">
        <f t="shared" si="46"/>
        <v>0</v>
      </c>
    </row>
    <row r="145" spans="1:9" s="24" customFormat="1" ht="12.75" customHeight="1" x14ac:dyDescent="0.2">
      <c r="B145" s="21" t="s">
        <v>109</v>
      </c>
      <c r="C145" s="27" t="s">
        <v>110</v>
      </c>
      <c r="D145" s="23">
        <v>19227009</v>
      </c>
      <c r="E145" s="23">
        <v>-11136562</v>
      </c>
      <c r="F145" s="26">
        <f t="shared" ref="F145" si="47">D145+E145</f>
        <v>8090447</v>
      </c>
      <c r="G145" s="26">
        <v>18818</v>
      </c>
      <c r="H145" s="23">
        <v>18818</v>
      </c>
      <c r="I145" s="23">
        <f t="shared" si="46"/>
        <v>8071629</v>
      </c>
    </row>
    <row r="146" spans="1:9" s="24" customFormat="1" ht="4.5" customHeight="1" x14ac:dyDescent="0.2">
      <c r="B146" s="21"/>
      <c r="C146" s="27"/>
      <c r="D146" s="23"/>
      <c r="E146" s="23"/>
      <c r="F146" s="23"/>
      <c r="G146" s="26"/>
      <c r="H146" s="23"/>
      <c r="I146" s="23"/>
    </row>
    <row r="147" spans="1:9" s="24" customFormat="1" ht="12.75" customHeight="1" x14ac:dyDescent="0.2">
      <c r="A147" s="21" t="s">
        <v>111</v>
      </c>
      <c r="B147" s="22" t="s">
        <v>112</v>
      </c>
      <c r="C147" s="22"/>
      <c r="D147" s="23">
        <f>SUM(D148:D150)</f>
        <v>1599739164</v>
      </c>
      <c r="E147" s="23">
        <f t="shared" ref="E147" si="48">SUM(E148:E150)</f>
        <v>154106980</v>
      </c>
      <c r="F147" s="23">
        <f>SUM(F148:F150)</f>
        <v>1753846144</v>
      </c>
      <c r="G147" s="23">
        <f>SUM(G148:G150)</f>
        <v>477472970</v>
      </c>
      <c r="H147" s="23">
        <f t="shared" ref="H147" si="49">SUM(H148:H150)</f>
        <v>475921583</v>
      </c>
      <c r="I147" s="23">
        <f>SUM(I148:I150)</f>
        <v>1276373174</v>
      </c>
    </row>
    <row r="148" spans="1:9" s="24" customFormat="1" ht="12.75" customHeight="1" x14ac:dyDescent="0.2">
      <c r="B148" s="21" t="s">
        <v>113</v>
      </c>
      <c r="C148" s="27" t="s">
        <v>114</v>
      </c>
      <c r="D148" s="23">
        <v>1382825639</v>
      </c>
      <c r="E148" s="23">
        <v>72683551</v>
      </c>
      <c r="F148" s="26">
        <f t="shared" ref="F148:F150" si="50">D148+E148</f>
        <v>1455509190</v>
      </c>
      <c r="G148" s="26">
        <v>433589674</v>
      </c>
      <c r="H148" s="23">
        <v>432145701</v>
      </c>
      <c r="I148" s="23">
        <f t="shared" ref="I148:I150" si="51">F148-G148</f>
        <v>1021919516</v>
      </c>
    </row>
    <row r="149" spans="1:9" s="24" customFormat="1" ht="12.75" customHeight="1" x14ac:dyDescent="0.2">
      <c r="B149" s="21" t="s">
        <v>115</v>
      </c>
      <c r="C149" s="27" t="s">
        <v>116</v>
      </c>
      <c r="D149" s="23">
        <v>216913525</v>
      </c>
      <c r="E149" s="23">
        <v>81423429</v>
      </c>
      <c r="F149" s="26">
        <f t="shared" si="50"/>
        <v>298336954</v>
      </c>
      <c r="G149" s="26">
        <v>43883296</v>
      </c>
      <c r="H149" s="23">
        <v>43775882</v>
      </c>
      <c r="I149" s="23">
        <f t="shared" si="51"/>
        <v>254453658</v>
      </c>
    </row>
    <row r="150" spans="1:9" s="24" customFormat="1" ht="12.75" customHeight="1" x14ac:dyDescent="0.2">
      <c r="B150" s="21" t="s">
        <v>117</v>
      </c>
      <c r="C150" s="27" t="s">
        <v>118</v>
      </c>
      <c r="D150" s="23">
        <v>0</v>
      </c>
      <c r="E150" s="23">
        <v>0</v>
      </c>
      <c r="F150" s="23">
        <f t="shared" si="50"/>
        <v>0</v>
      </c>
      <c r="G150" s="26">
        <v>0</v>
      </c>
      <c r="H150" s="23">
        <v>0</v>
      </c>
      <c r="I150" s="23">
        <f t="shared" si="51"/>
        <v>0</v>
      </c>
    </row>
    <row r="151" spans="1:9" s="24" customFormat="1" ht="4.5" customHeight="1" x14ac:dyDescent="0.2">
      <c r="B151" s="21"/>
      <c r="C151" s="27"/>
      <c r="D151" s="23"/>
      <c r="E151" s="23"/>
      <c r="F151" s="23"/>
      <c r="G151" s="26"/>
      <c r="H151" s="23"/>
      <c r="I151" s="23"/>
    </row>
    <row r="152" spans="1:9" s="24" customFormat="1" ht="12.75" customHeight="1" x14ac:dyDescent="0.2">
      <c r="A152" s="21" t="s">
        <v>119</v>
      </c>
      <c r="B152" s="22" t="s">
        <v>120</v>
      </c>
      <c r="C152" s="22"/>
      <c r="D152" s="23">
        <f>SUM(D153:D160)</f>
        <v>0</v>
      </c>
      <c r="E152" s="23">
        <f>SUM(E153:E160)</f>
        <v>91427054</v>
      </c>
      <c r="F152" s="23">
        <f t="shared" ref="F152:I152" si="52">SUM(F153:F160)</f>
        <v>91427054</v>
      </c>
      <c r="G152" s="23">
        <f t="shared" si="52"/>
        <v>0</v>
      </c>
      <c r="H152" s="23">
        <f t="shared" si="52"/>
        <v>0</v>
      </c>
      <c r="I152" s="23">
        <f t="shared" si="52"/>
        <v>91427054</v>
      </c>
    </row>
    <row r="153" spans="1:9" s="24" customFormat="1" ht="25.5" customHeight="1" x14ac:dyDescent="0.2">
      <c r="B153" s="21" t="s">
        <v>121</v>
      </c>
      <c r="C153" s="25" t="s">
        <v>122</v>
      </c>
      <c r="D153" s="23">
        <v>0</v>
      </c>
      <c r="E153" s="23">
        <v>0</v>
      </c>
      <c r="F153" s="23">
        <v>0</v>
      </c>
      <c r="G153" s="26">
        <v>0</v>
      </c>
      <c r="H153" s="23">
        <v>0</v>
      </c>
      <c r="I153" s="23">
        <v>0</v>
      </c>
    </row>
    <row r="154" spans="1:9" s="24" customFormat="1" ht="12.75" customHeight="1" x14ac:dyDescent="0.2">
      <c r="B154" s="21" t="s">
        <v>123</v>
      </c>
      <c r="C154" s="27" t="s">
        <v>124</v>
      </c>
      <c r="D154" s="23">
        <v>0</v>
      </c>
      <c r="E154" s="23">
        <v>0</v>
      </c>
      <c r="F154" s="23">
        <v>0</v>
      </c>
      <c r="G154" s="26">
        <v>0</v>
      </c>
      <c r="H154" s="23">
        <v>0</v>
      </c>
      <c r="I154" s="23">
        <v>0</v>
      </c>
    </row>
    <row r="155" spans="1:9" s="24" customFormat="1" ht="12.75" customHeight="1" x14ac:dyDescent="0.2">
      <c r="B155" s="21" t="s">
        <v>125</v>
      </c>
      <c r="C155" s="27" t="s">
        <v>126</v>
      </c>
      <c r="D155" s="23">
        <v>0</v>
      </c>
      <c r="E155" s="23">
        <v>0</v>
      </c>
      <c r="F155" s="23">
        <v>0</v>
      </c>
      <c r="G155" s="26">
        <v>0</v>
      </c>
      <c r="H155" s="23">
        <v>0</v>
      </c>
      <c r="I155" s="23">
        <v>0</v>
      </c>
    </row>
    <row r="156" spans="1:9" s="24" customFormat="1" ht="12.75" customHeight="1" x14ac:dyDescent="0.2">
      <c r="B156" s="21" t="s">
        <v>127</v>
      </c>
      <c r="C156" s="27" t="s">
        <v>128</v>
      </c>
      <c r="D156" s="23">
        <v>0</v>
      </c>
      <c r="E156" s="23">
        <v>0</v>
      </c>
      <c r="F156" s="23">
        <v>0</v>
      </c>
      <c r="G156" s="26">
        <v>0</v>
      </c>
      <c r="H156" s="23">
        <v>0</v>
      </c>
      <c r="I156" s="23">
        <v>0</v>
      </c>
    </row>
    <row r="157" spans="1:9" s="24" customFormat="1" ht="25.5" customHeight="1" x14ac:dyDescent="0.2">
      <c r="B157" s="21" t="s">
        <v>129</v>
      </c>
      <c r="C157" s="25" t="s">
        <v>130</v>
      </c>
      <c r="D157" s="23">
        <v>0</v>
      </c>
      <c r="E157" s="23">
        <v>0</v>
      </c>
      <c r="F157" s="26">
        <f t="shared" ref="F157" si="53">D157+E157</f>
        <v>0</v>
      </c>
      <c r="G157" s="26">
        <v>0</v>
      </c>
      <c r="H157" s="23">
        <v>0</v>
      </c>
      <c r="I157" s="23">
        <f t="shared" ref="I157" si="54">F157-G157</f>
        <v>0</v>
      </c>
    </row>
    <row r="158" spans="1:9" s="24" customFormat="1" ht="12.75" customHeight="1" x14ac:dyDescent="0.2">
      <c r="C158" s="27" t="s">
        <v>131</v>
      </c>
      <c r="D158" s="26">
        <v>0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</row>
    <row r="159" spans="1:9" s="24" customFormat="1" ht="12.75" customHeight="1" x14ac:dyDescent="0.2">
      <c r="B159" s="21" t="s">
        <v>132</v>
      </c>
      <c r="C159" s="27" t="s">
        <v>133</v>
      </c>
      <c r="D159" s="23">
        <v>0</v>
      </c>
      <c r="E159" s="23">
        <v>0</v>
      </c>
      <c r="F159" s="23">
        <v>0</v>
      </c>
      <c r="G159" s="26">
        <v>0</v>
      </c>
      <c r="H159" s="23">
        <v>0</v>
      </c>
      <c r="I159" s="23">
        <v>0</v>
      </c>
    </row>
    <row r="160" spans="1:9" s="24" customFormat="1" ht="25.5" customHeight="1" x14ac:dyDescent="0.2">
      <c r="B160" s="21" t="s">
        <v>134</v>
      </c>
      <c r="C160" s="25" t="s">
        <v>135</v>
      </c>
      <c r="D160" s="23">
        <v>0</v>
      </c>
      <c r="E160" s="23">
        <v>91427054</v>
      </c>
      <c r="F160" s="26">
        <f t="shared" ref="F160" si="55">D160+E160</f>
        <v>91427054</v>
      </c>
      <c r="G160" s="26">
        <v>0</v>
      </c>
      <c r="H160" s="23">
        <v>0</v>
      </c>
      <c r="I160" s="23">
        <f t="shared" ref="I160" si="56">F160-G160</f>
        <v>91427054</v>
      </c>
    </row>
    <row r="161" spans="1:9" s="24" customFormat="1" ht="4.5" customHeight="1" x14ac:dyDescent="0.2">
      <c r="B161" s="21"/>
      <c r="C161" s="25"/>
      <c r="D161" s="23"/>
      <c r="E161" s="23"/>
      <c r="F161" s="23"/>
      <c r="G161" s="26"/>
      <c r="H161" s="23"/>
      <c r="I161" s="23"/>
    </row>
    <row r="162" spans="1:9" s="24" customFormat="1" ht="12.75" customHeight="1" x14ac:dyDescent="0.2">
      <c r="A162" s="21" t="s">
        <v>136</v>
      </c>
      <c r="B162" s="36" t="s">
        <v>137</v>
      </c>
      <c r="C162" s="36"/>
      <c r="D162" s="23">
        <f>SUM(D163:D165)</f>
        <v>16164397139</v>
      </c>
      <c r="E162" s="23">
        <f t="shared" ref="E162:I162" si="57">SUM(E163:E165)</f>
        <v>2129590</v>
      </c>
      <c r="F162" s="23">
        <f t="shared" si="57"/>
        <v>16166526729</v>
      </c>
      <c r="G162" s="23">
        <f t="shared" si="57"/>
        <v>13994163900</v>
      </c>
      <c r="H162" s="23">
        <f t="shared" si="57"/>
        <v>12851798468</v>
      </c>
      <c r="I162" s="23">
        <f t="shared" si="57"/>
        <v>2172362829</v>
      </c>
    </row>
    <row r="163" spans="1:9" s="24" customFormat="1" ht="12.75" customHeight="1" x14ac:dyDescent="0.2">
      <c r="B163" s="21" t="s">
        <v>138</v>
      </c>
      <c r="C163" s="27" t="s">
        <v>139</v>
      </c>
      <c r="D163" s="23">
        <v>0</v>
      </c>
      <c r="E163" s="23">
        <v>0</v>
      </c>
      <c r="F163" s="23">
        <v>0</v>
      </c>
      <c r="G163" s="26">
        <v>0</v>
      </c>
      <c r="H163" s="23">
        <v>0</v>
      </c>
      <c r="I163" s="23">
        <v>0</v>
      </c>
    </row>
    <row r="164" spans="1:9" s="24" customFormat="1" ht="12.75" customHeight="1" x14ac:dyDescent="0.2">
      <c r="B164" s="21" t="s">
        <v>140</v>
      </c>
      <c r="C164" s="27" t="s">
        <v>141</v>
      </c>
      <c r="D164" s="23">
        <v>16164397139</v>
      </c>
      <c r="E164" s="23">
        <v>1808090</v>
      </c>
      <c r="F164" s="26">
        <f t="shared" ref="F164:F165" si="58">D164+E164</f>
        <v>16166205229</v>
      </c>
      <c r="G164" s="26">
        <v>13994163900</v>
      </c>
      <c r="H164" s="23">
        <v>12851798468</v>
      </c>
      <c r="I164" s="23">
        <f t="shared" ref="I164:I165" si="59">F164-G164</f>
        <v>2172041329</v>
      </c>
    </row>
    <row r="165" spans="1:9" s="24" customFormat="1" ht="12.75" customHeight="1" x14ac:dyDescent="0.2">
      <c r="B165" s="21" t="s">
        <v>142</v>
      </c>
      <c r="C165" s="27" t="s">
        <v>143</v>
      </c>
      <c r="D165" s="23">
        <v>0</v>
      </c>
      <c r="E165" s="23">
        <v>321500</v>
      </c>
      <c r="F165" s="26">
        <f t="shared" si="58"/>
        <v>321500</v>
      </c>
      <c r="G165" s="26">
        <v>0</v>
      </c>
      <c r="H165" s="23">
        <v>0</v>
      </c>
      <c r="I165" s="23">
        <f t="shared" si="59"/>
        <v>321500</v>
      </c>
    </row>
    <row r="166" spans="1:9" s="24" customFormat="1" ht="4.5" customHeight="1" x14ac:dyDescent="0.2">
      <c r="B166" s="21"/>
      <c r="C166" s="27"/>
      <c r="D166" s="23"/>
      <c r="E166" s="23"/>
      <c r="F166" s="23"/>
      <c r="G166" s="26"/>
      <c r="H166" s="23"/>
      <c r="I166" s="23"/>
    </row>
    <row r="167" spans="1:9" s="24" customFormat="1" ht="12.75" customHeight="1" x14ac:dyDescent="0.2">
      <c r="A167" s="21" t="s">
        <v>144</v>
      </c>
      <c r="B167" s="36" t="s">
        <v>145</v>
      </c>
      <c r="C167" s="36"/>
      <c r="D167" s="23">
        <f>SUM(D168:D174)</f>
        <v>932411963</v>
      </c>
      <c r="E167" s="23">
        <f t="shared" ref="E167:I167" si="60">SUM(E168:E174)</f>
        <v>0</v>
      </c>
      <c r="F167" s="23">
        <f t="shared" si="60"/>
        <v>932411963</v>
      </c>
      <c r="G167" s="23">
        <f t="shared" si="60"/>
        <v>537091958</v>
      </c>
      <c r="H167" s="23">
        <f t="shared" si="60"/>
        <v>537091958</v>
      </c>
      <c r="I167" s="23">
        <f t="shared" si="60"/>
        <v>395320005</v>
      </c>
    </row>
    <row r="168" spans="1:9" s="24" customFormat="1" ht="12.75" customHeight="1" x14ac:dyDescent="0.2">
      <c r="B168" s="21" t="s">
        <v>146</v>
      </c>
      <c r="C168" s="27" t="s">
        <v>147</v>
      </c>
      <c r="D168" s="23">
        <v>132006638</v>
      </c>
      <c r="E168" s="23">
        <v>21026968</v>
      </c>
      <c r="F168" s="26">
        <f t="shared" ref="F168:F169" si="61">D168+E168</f>
        <v>153033606</v>
      </c>
      <c r="G168" s="26">
        <v>112204806</v>
      </c>
      <c r="H168" s="23">
        <v>112204806</v>
      </c>
      <c r="I168" s="23">
        <f t="shared" ref="I168:I169" si="62">F168-G168</f>
        <v>40828800</v>
      </c>
    </row>
    <row r="169" spans="1:9" s="24" customFormat="1" ht="12.75" customHeight="1" x14ac:dyDescent="0.2">
      <c r="B169" s="21" t="s">
        <v>148</v>
      </c>
      <c r="C169" s="27" t="s">
        <v>149</v>
      </c>
      <c r="D169" s="23">
        <v>800405325</v>
      </c>
      <c r="E169" s="23">
        <v>-21026968</v>
      </c>
      <c r="F169" s="26">
        <f t="shared" si="61"/>
        <v>779378357</v>
      </c>
      <c r="G169" s="26">
        <v>424887152</v>
      </c>
      <c r="H169" s="23">
        <v>424887152</v>
      </c>
      <c r="I169" s="23">
        <f t="shared" si="62"/>
        <v>354491205</v>
      </c>
    </row>
    <row r="170" spans="1:9" s="24" customFormat="1" ht="12.75" customHeight="1" x14ac:dyDescent="0.2">
      <c r="B170" s="21" t="s">
        <v>150</v>
      </c>
      <c r="C170" s="27" t="s">
        <v>151</v>
      </c>
      <c r="D170" s="23">
        <v>0</v>
      </c>
      <c r="E170" s="23">
        <v>0</v>
      </c>
      <c r="F170" s="23">
        <v>0</v>
      </c>
      <c r="G170" s="26">
        <v>0</v>
      </c>
      <c r="H170" s="23">
        <v>0</v>
      </c>
      <c r="I170" s="23">
        <v>0</v>
      </c>
    </row>
    <row r="171" spans="1:9" s="24" customFormat="1" ht="12.75" customHeight="1" x14ac:dyDescent="0.2">
      <c r="B171" s="21" t="s">
        <v>152</v>
      </c>
      <c r="C171" s="27" t="s">
        <v>153</v>
      </c>
      <c r="D171" s="23">
        <v>0</v>
      </c>
      <c r="E171" s="23">
        <v>0</v>
      </c>
      <c r="F171" s="23">
        <v>0</v>
      </c>
      <c r="G171" s="26">
        <v>0</v>
      </c>
      <c r="H171" s="23">
        <v>0</v>
      </c>
      <c r="I171" s="23">
        <v>0</v>
      </c>
    </row>
    <row r="172" spans="1:9" s="24" customFormat="1" ht="12.75" customHeight="1" x14ac:dyDescent="0.2">
      <c r="B172" s="21" t="s">
        <v>154</v>
      </c>
      <c r="C172" s="27" t="s">
        <v>155</v>
      </c>
      <c r="D172" s="23">
        <v>0</v>
      </c>
      <c r="E172" s="23">
        <v>0</v>
      </c>
      <c r="F172" s="23">
        <v>0</v>
      </c>
      <c r="G172" s="26">
        <v>0</v>
      </c>
      <c r="H172" s="23">
        <v>0</v>
      </c>
      <c r="I172" s="23">
        <v>0</v>
      </c>
    </row>
    <row r="173" spans="1:9" s="24" customFormat="1" ht="12.75" customHeight="1" x14ac:dyDescent="0.2">
      <c r="B173" s="21" t="s">
        <v>156</v>
      </c>
      <c r="C173" s="27" t="s">
        <v>157</v>
      </c>
      <c r="D173" s="23">
        <v>0</v>
      </c>
      <c r="E173" s="23">
        <v>0</v>
      </c>
      <c r="F173" s="23">
        <v>0</v>
      </c>
      <c r="G173" s="26">
        <v>0</v>
      </c>
      <c r="H173" s="23">
        <v>0</v>
      </c>
      <c r="I173" s="23">
        <v>0</v>
      </c>
    </row>
    <row r="174" spans="1:9" s="24" customFormat="1" ht="25.5" customHeight="1" x14ac:dyDescent="0.2">
      <c r="B174" s="21" t="s">
        <v>158</v>
      </c>
      <c r="C174" s="25" t="s">
        <v>159</v>
      </c>
      <c r="D174" s="23">
        <v>0</v>
      </c>
      <c r="E174" s="23">
        <v>0</v>
      </c>
      <c r="F174" s="23">
        <v>0</v>
      </c>
      <c r="G174" s="23">
        <v>0</v>
      </c>
      <c r="H174" s="23">
        <v>0</v>
      </c>
      <c r="I174" s="23">
        <f t="shared" ref="I174" si="63">F174-G174</f>
        <v>0</v>
      </c>
    </row>
    <row r="175" spans="1:9" s="24" customFormat="1" ht="6" customHeight="1" x14ac:dyDescent="0.2">
      <c r="B175" s="21"/>
      <c r="C175" s="25"/>
      <c r="D175" s="23"/>
      <c r="E175" s="23"/>
      <c r="F175" s="23"/>
      <c r="G175" s="26"/>
      <c r="H175" s="23"/>
      <c r="I175" s="23"/>
    </row>
    <row r="176" spans="1:9" s="39" customFormat="1" ht="12.75" customHeight="1" x14ac:dyDescent="0.2">
      <c r="A176" s="37" t="s">
        <v>161</v>
      </c>
      <c r="B176" s="37"/>
      <c r="C176" s="37"/>
      <c r="D176" s="38">
        <f t="shared" ref="D176:I176" si="64">SUM(D10,D93)</f>
        <v>75448067624</v>
      </c>
      <c r="E176" s="38">
        <f t="shared" si="64"/>
        <v>-317550677</v>
      </c>
      <c r="F176" s="38">
        <f t="shared" si="64"/>
        <v>75130516947</v>
      </c>
      <c r="G176" s="38">
        <f t="shared" si="64"/>
        <v>51867628856</v>
      </c>
      <c r="H176" s="38">
        <f t="shared" si="64"/>
        <v>50479913522</v>
      </c>
      <c r="I176" s="38">
        <f t="shared" si="64"/>
        <v>23262888091</v>
      </c>
    </row>
    <row r="177" spans="1:9" s="2" customFormat="1" ht="12.75" customHeight="1" x14ac:dyDescent="0.2">
      <c r="A177" s="40" t="s">
        <v>162</v>
      </c>
      <c r="B177" s="40"/>
      <c r="C177" s="40"/>
      <c r="D177" s="41"/>
      <c r="E177" s="41"/>
      <c r="F177" s="41"/>
      <c r="G177" s="41"/>
      <c r="H177" s="41"/>
      <c r="I177" s="41"/>
    </row>
    <row r="178" spans="1:9" s="42" customFormat="1" x14ac:dyDescent="0.2">
      <c r="D178" s="43"/>
      <c r="E178" s="43"/>
      <c r="F178" s="43"/>
      <c r="G178" s="43"/>
      <c r="H178" s="43"/>
      <c r="I178" s="43"/>
    </row>
    <row r="179" spans="1:9" s="47" customFormat="1" x14ac:dyDescent="0.2">
      <c r="A179" s="44"/>
      <c r="B179" s="44"/>
      <c r="C179" s="45"/>
      <c r="D179" s="46"/>
      <c r="E179" s="46"/>
      <c r="F179" s="46"/>
      <c r="G179" s="46"/>
      <c r="H179" s="46"/>
      <c r="I179" s="46"/>
    </row>
  </sheetData>
  <mergeCells count="31">
    <mergeCell ref="A177:C177"/>
    <mergeCell ref="B136:C136"/>
    <mergeCell ref="B147:C147"/>
    <mergeCell ref="B152:C152"/>
    <mergeCell ref="B162:C162"/>
    <mergeCell ref="B167:C167"/>
    <mergeCell ref="A176:C176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LDF-6a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2021-10-25T15:19:14Z</dcterms:created>
  <dcterms:modified xsi:type="dcterms:W3CDTF">2021-10-25T15:19:14Z</dcterms:modified>
</cp:coreProperties>
</file>