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1 INGRESOS LDF-5" sheetId="1" r:id="rId1"/>
  </sheets>
  <definedNames>
    <definedName name="_xlnm.Print_Area" localSheetId="0">'31 INGRESOS LDF-5'!$A$1:$I$83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I81" i="1" s="1"/>
  <c r="G81" i="1"/>
  <c r="E81" i="1"/>
  <c r="D81" i="1"/>
  <c r="I78" i="1"/>
  <c r="F78" i="1"/>
  <c r="I76" i="1"/>
  <c r="F76" i="1"/>
  <c r="F81" i="1" s="1"/>
  <c r="I71" i="1"/>
  <c r="F71" i="1"/>
  <c r="H70" i="1"/>
  <c r="I70" i="1" s="1"/>
  <c r="G70" i="1"/>
  <c r="E70" i="1"/>
  <c r="D70" i="1"/>
  <c r="F70" i="1" s="1"/>
  <c r="I66" i="1"/>
  <c r="F66" i="1"/>
  <c r="I64" i="1"/>
  <c r="F64" i="1"/>
  <c r="I63" i="1"/>
  <c r="F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G56" i="1"/>
  <c r="F56" i="1"/>
  <c r="E56" i="1"/>
  <c r="D56" i="1"/>
  <c r="I56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8" i="1" s="1"/>
  <c r="F47" i="1"/>
  <c r="F68" i="1" s="1"/>
  <c r="E47" i="1"/>
  <c r="E68" i="1" s="1"/>
  <c r="D47" i="1"/>
  <c r="D68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G36" i="1"/>
  <c r="F36" i="1"/>
  <c r="E36" i="1"/>
  <c r="D36" i="1"/>
  <c r="I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F29" i="1"/>
  <c r="E29" i="1"/>
  <c r="D29" i="1"/>
  <c r="I29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3" i="1" s="1"/>
  <c r="F17" i="1"/>
  <c r="E17" i="1"/>
  <c r="E42" i="1" s="1"/>
  <c r="E73" i="1" s="1"/>
  <c r="D17" i="1"/>
  <c r="D42" i="1" s="1"/>
  <c r="D73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3" i="1" s="1"/>
  <c r="I44" i="1" l="1"/>
  <c r="I42" i="1"/>
  <c r="I17" i="1"/>
  <c r="H68" i="1"/>
  <c r="I68" i="1" s="1"/>
  <c r="H73" i="1" l="1"/>
  <c r="I73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<sst xmlns="http://schemas.openxmlformats.org/spreadsheetml/2006/main" count="76" uniqueCount="74">
  <si>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</si>
  <si>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</si>
  <si>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ESTADO ANALÍTICO DE INGRESOS DETALLADO CONSOLIDADO</t>
  </si>
  <si>
    <t>DEL 1 DE ENERO AL 30 DE SEPTIEMBRE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</si>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</sst>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6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workbookViewId="0">
      <selection sqref="A1:I83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">
      <c r="A10" s="18"/>
      <c r="B10" s="14" t="s">
        <v>14</v>
      </c>
      <c r="C10" s="14"/>
      <c r="D10" s="19">
        <v>1563410053</v>
      </c>
      <c r="E10" s="19">
        <v>230041217</v>
      </c>
      <c r="F10" s="19">
        <f>D10+E10</f>
        <v>1793451270</v>
      </c>
      <c r="G10" s="19">
        <v>1565485333</v>
      </c>
      <c r="H10" s="19">
        <v>1565485333</v>
      </c>
      <c r="I10" s="19">
        <f>SUM(H10-D10)</f>
        <v>2075280</v>
      </c>
      <c r="K10" s="20"/>
    </row>
    <row r="11" spans="1:11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ref="F11:F16" si="0">D11+E11</f>
        <v>0</v>
      </c>
      <c r="G11" s="19">
        <v>0</v>
      </c>
      <c r="H11" s="19">
        <v>0</v>
      </c>
      <c r="I11" s="19">
        <f t="shared" ref="I11:I40" si="1">SUM(H11-D11)</f>
        <v>0</v>
      </c>
      <c r="K11" s="20"/>
    </row>
    <row r="12" spans="1:11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7" customFormat="1" ht="12.95" customHeight="1" x14ac:dyDescent="0.2">
      <c r="A13" s="18"/>
      <c r="B13" s="14" t="s">
        <v>17</v>
      </c>
      <c r="C13" s="14"/>
      <c r="D13" s="19">
        <v>1414995313</v>
      </c>
      <c r="E13" s="19">
        <v>69708067</v>
      </c>
      <c r="F13" s="19">
        <f t="shared" si="0"/>
        <v>1484703380</v>
      </c>
      <c r="G13" s="19">
        <v>1219366007</v>
      </c>
      <c r="H13" s="19">
        <v>1219366007</v>
      </c>
      <c r="I13" s="19">
        <f t="shared" si="1"/>
        <v>-195629306</v>
      </c>
      <c r="K13" s="20"/>
    </row>
    <row r="14" spans="1:11" s="17" customFormat="1" ht="12.95" customHeight="1" x14ac:dyDescent="0.2">
      <c r="A14" s="18"/>
      <c r="B14" s="14" t="s">
        <v>18</v>
      </c>
      <c r="C14" s="14"/>
      <c r="D14" s="19">
        <v>116753000</v>
      </c>
      <c r="E14" s="19">
        <v>152483565</v>
      </c>
      <c r="F14" s="19">
        <f t="shared" si="0"/>
        <v>269236565</v>
      </c>
      <c r="G14" s="19">
        <v>242878565</v>
      </c>
      <c r="H14" s="19">
        <v>242878565</v>
      </c>
      <c r="I14" s="19">
        <f t="shared" si="1"/>
        <v>126125565</v>
      </c>
      <c r="K14" s="20"/>
    </row>
    <row r="15" spans="1:11" s="17" customFormat="1" ht="12.95" customHeight="1" x14ac:dyDescent="0.2">
      <c r="A15" s="18"/>
      <c r="B15" s="14" t="s">
        <v>19</v>
      </c>
      <c r="C15" s="14"/>
      <c r="D15" s="19">
        <v>932739445</v>
      </c>
      <c r="E15" s="19">
        <v>275155763</v>
      </c>
      <c r="F15" s="19">
        <f t="shared" si="0"/>
        <v>1207895208</v>
      </c>
      <c r="G15" s="19">
        <v>1159470045</v>
      </c>
      <c r="H15" s="19">
        <v>1159470045</v>
      </c>
      <c r="I15" s="19">
        <f t="shared" si="1"/>
        <v>226730600</v>
      </c>
      <c r="K15" s="20"/>
    </row>
    <row r="16" spans="1:11" s="17" customFormat="1" ht="12.95" customHeight="1" x14ac:dyDescent="0.2">
      <c r="A16" s="18"/>
      <c r="B16" s="14" t="s">
        <v>20</v>
      </c>
      <c r="C16" s="14"/>
      <c r="D16" s="21">
        <v>375414490</v>
      </c>
      <c r="E16" s="21">
        <v>-98669127</v>
      </c>
      <c r="F16" s="19">
        <f t="shared" si="0"/>
        <v>276745363</v>
      </c>
      <c r="G16" s="19">
        <v>160781471</v>
      </c>
      <c r="H16" s="19">
        <v>160781471</v>
      </c>
      <c r="I16" s="19">
        <f t="shared" si="1"/>
        <v>-214633019</v>
      </c>
      <c r="K16" s="20"/>
    </row>
    <row r="17" spans="1:11" s="17" customFormat="1" ht="12.95" customHeight="1" x14ac:dyDescent="0.2">
      <c r="A17" s="18"/>
      <c r="B17" s="14" t="s">
        <v>21</v>
      </c>
      <c r="C17" s="14"/>
      <c r="D17" s="19">
        <f>SUM(D18:D28)</f>
        <v>33100682103</v>
      </c>
      <c r="E17" s="19">
        <f>SUM(E18:E28)</f>
        <v>802854287</v>
      </c>
      <c r="F17" s="19">
        <f>SUM(F18:F28)</f>
        <v>33903536390</v>
      </c>
      <c r="G17" s="19">
        <f t="shared" ref="G17:H17" si="2">SUM(G18:G28)</f>
        <v>26431887681</v>
      </c>
      <c r="H17" s="19">
        <f t="shared" si="2"/>
        <v>26431887681</v>
      </c>
      <c r="I17" s="19">
        <f t="shared" si="1"/>
        <v>-6668794422</v>
      </c>
      <c r="K17" s="20"/>
    </row>
    <row r="18" spans="1:11" s="17" customFormat="1" ht="12.95" customHeight="1" x14ac:dyDescent="0.2">
      <c r="A18" s="18"/>
      <c r="B18" s="18"/>
      <c r="C18" s="18" t="s">
        <v>22</v>
      </c>
      <c r="D18" s="22">
        <v>27804825765</v>
      </c>
      <c r="E18" s="22">
        <v>803599655</v>
      </c>
      <c r="F18" s="22">
        <f>D18+E18</f>
        <v>28608425420</v>
      </c>
      <c r="G18" s="22">
        <v>22365009168</v>
      </c>
      <c r="H18" s="22">
        <v>22365009168</v>
      </c>
      <c r="I18" s="22">
        <f t="shared" si="1"/>
        <v>-5439816597</v>
      </c>
      <c r="K18" s="20"/>
    </row>
    <row r="19" spans="1:11" s="17" customFormat="1" ht="12.95" customHeight="1" x14ac:dyDescent="0.2">
      <c r="A19" s="18"/>
      <c r="B19" s="18"/>
      <c r="C19" s="18" t="s">
        <v>23</v>
      </c>
      <c r="D19" s="22">
        <v>937098216</v>
      </c>
      <c r="E19" s="22">
        <v>-1238829</v>
      </c>
      <c r="F19" s="22">
        <f t="shared" ref="F19:F28" si="3">D19+E19</f>
        <v>935859387</v>
      </c>
      <c r="G19" s="22">
        <v>725380150</v>
      </c>
      <c r="H19" s="22">
        <v>725380150</v>
      </c>
      <c r="I19" s="22">
        <f t="shared" si="1"/>
        <v>-211718066</v>
      </c>
      <c r="K19" s="20"/>
    </row>
    <row r="20" spans="1:11" s="17" customFormat="1" ht="12.95" customHeight="1" x14ac:dyDescent="0.2">
      <c r="A20" s="18"/>
      <c r="B20" s="18"/>
      <c r="C20" s="18" t="s">
        <v>24</v>
      </c>
      <c r="D20" s="22">
        <v>1445579228</v>
      </c>
      <c r="E20" s="22">
        <v>-71276905</v>
      </c>
      <c r="F20" s="22">
        <f t="shared" si="3"/>
        <v>1374302323</v>
      </c>
      <c r="G20" s="22">
        <v>1038243843</v>
      </c>
      <c r="H20" s="22">
        <v>1038243843</v>
      </c>
      <c r="I20" s="22">
        <f t="shared" si="1"/>
        <v>-407335385</v>
      </c>
      <c r="K20" s="20"/>
    </row>
    <row r="21" spans="1:11" s="17" customFormat="1" ht="12.95" customHeight="1" x14ac:dyDescent="0.2">
      <c r="A21" s="18"/>
      <c r="B21" s="18"/>
      <c r="C21" s="18" t="s">
        <v>25</v>
      </c>
      <c r="D21" s="22">
        <v>766492696</v>
      </c>
      <c r="E21" s="22">
        <v>-126831710</v>
      </c>
      <c r="F21" s="22">
        <f t="shared" si="3"/>
        <v>639660986</v>
      </c>
      <c r="G21" s="22">
        <v>455952753</v>
      </c>
      <c r="H21" s="22">
        <v>455952753</v>
      </c>
      <c r="I21" s="22">
        <f t="shared" si="1"/>
        <v>-310539943</v>
      </c>
      <c r="K21" s="20"/>
    </row>
    <row r="22" spans="1:11" s="17" customFormat="1" ht="12.95" customHeight="1" x14ac:dyDescent="0.2">
      <c r="A22" s="18"/>
      <c r="B22" s="18"/>
      <c r="C22" s="18" t="s">
        <v>26</v>
      </c>
      <c r="D22" s="22">
        <v>64630410</v>
      </c>
      <c r="E22" s="22">
        <v>17881215</v>
      </c>
      <c r="F22" s="22">
        <f t="shared" si="3"/>
        <v>82511625</v>
      </c>
      <c r="G22" s="22">
        <v>64426468</v>
      </c>
      <c r="H22" s="22">
        <v>64426468</v>
      </c>
      <c r="I22" s="22">
        <f t="shared" si="1"/>
        <v>-203942</v>
      </c>
      <c r="K22" s="20"/>
    </row>
    <row r="23" spans="1:11" s="17" customFormat="1" ht="12.95" customHeight="1" x14ac:dyDescent="0.2">
      <c r="A23" s="18"/>
      <c r="B23" s="18"/>
      <c r="C23" s="18" t="s">
        <v>27</v>
      </c>
      <c r="D23" s="22">
        <v>196926701</v>
      </c>
      <c r="E23" s="22">
        <v>19118330</v>
      </c>
      <c r="F23" s="22">
        <f t="shared" si="3"/>
        <v>216045031</v>
      </c>
      <c r="G23" s="22">
        <v>174476240</v>
      </c>
      <c r="H23" s="22">
        <v>174476240</v>
      </c>
      <c r="I23" s="22">
        <f t="shared" si="1"/>
        <v>-22450461</v>
      </c>
      <c r="K23" s="20"/>
    </row>
    <row r="24" spans="1:11" s="17" customFormat="1" ht="12.95" customHeight="1" x14ac:dyDescent="0.2">
      <c r="A24" s="18"/>
      <c r="B24" s="18"/>
      <c r="C24" s="18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20"/>
    </row>
    <row r="25" spans="1:11" s="17" customFormat="1" ht="12.95" customHeight="1" x14ac:dyDescent="0.2">
      <c r="A25" s="18"/>
      <c r="B25" s="18"/>
      <c r="C25" s="18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20"/>
    </row>
    <row r="26" spans="1:11" s="17" customFormat="1" ht="12.95" customHeight="1" x14ac:dyDescent="0.2">
      <c r="A26" s="18"/>
      <c r="B26" s="18"/>
      <c r="C26" s="18" t="s">
        <v>30</v>
      </c>
      <c r="D26" s="22">
        <v>531734594</v>
      </c>
      <c r="E26" s="22">
        <v>-72137359</v>
      </c>
      <c r="F26" s="22">
        <f t="shared" si="3"/>
        <v>459597235</v>
      </c>
      <c r="G26" s="22">
        <v>332154373</v>
      </c>
      <c r="H26" s="22">
        <v>332154373</v>
      </c>
      <c r="I26" s="22">
        <f t="shared" si="1"/>
        <v>-199580221</v>
      </c>
      <c r="K26" s="20"/>
    </row>
    <row r="27" spans="1:11" s="17" customFormat="1" ht="12.95" customHeight="1" x14ac:dyDescent="0.2">
      <c r="A27" s="18"/>
      <c r="B27" s="18"/>
      <c r="C27" s="18" t="s">
        <v>31</v>
      </c>
      <c r="D27" s="22">
        <v>1353394493</v>
      </c>
      <c r="E27" s="22">
        <v>233739890</v>
      </c>
      <c r="F27" s="22">
        <f t="shared" si="3"/>
        <v>1587134383</v>
      </c>
      <c r="G27" s="22">
        <v>1276244686</v>
      </c>
      <c r="H27" s="22">
        <v>1276244686</v>
      </c>
      <c r="I27" s="22">
        <f t="shared" si="1"/>
        <v>-77149807</v>
      </c>
      <c r="K27" s="20"/>
    </row>
    <row r="28" spans="1:11" s="17" customFormat="1" ht="15.75" customHeight="1" x14ac:dyDescent="0.2">
      <c r="A28" s="18"/>
      <c r="B28" s="18"/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20"/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362782152</v>
      </c>
      <c r="E29" s="19">
        <f>SUM(E30:E34)</f>
        <v>3177516586</v>
      </c>
      <c r="F29" s="19">
        <f>SUM(F30:F34)</f>
        <v>3540298738</v>
      </c>
      <c r="G29" s="19">
        <f t="shared" ref="G29:H29" si="4">SUM(G30:G34)</f>
        <v>3439712796</v>
      </c>
      <c r="H29" s="19">
        <f t="shared" si="4"/>
        <v>3439712796</v>
      </c>
      <c r="I29" s="19">
        <f t="shared" si="1"/>
        <v>3076930644</v>
      </c>
      <c r="K29" s="20"/>
    </row>
    <row r="30" spans="1:11" s="17" customFormat="1" ht="12.95" customHeight="1" x14ac:dyDescent="0.2">
      <c r="A30" s="18"/>
      <c r="B30" s="18"/>
      <c r="C30" s="18" t="s">
        <v>34</v>
      </c>
      <c r="D30" s="22">
        <v>0</v>
      </c>
      <c r="E30" s="22">
        <v>0</v>
      </c>
      <c r="F30" s="22">
        <f t="shared" ref="F30:F40" si="5">D30+E30</f>
        <v>0</v>
      </c>
      <c r="G30" s="22">
        <v>0</v>
      </c>
      <c r="H30" s="22">
        <v>0</v>
      </c>
      <c r="I30" s="22">
        <f t="shared" si="1"/>
        <v>0</v>
      </c>
      <c r="K30" s="20"/>
    </row>
    <row r="31" spans="1:11" s="17" customFormat="1" ht="12.95" customHeight="1" x14ac:dyDescent="0.2">
      <c r="A31" s="18"/>
      <c r="B31" s="18"/>
      <c r="C31" s="18" t="s">
        <v>35</v>
      </c>
      <c r="D31" s="22">
        <v>44272479</v>
      </c>
      <c r="E31" s="22">
        <v>0</v>
      </c>
      <c r="F31" s="22">
        <f t="shared" si="5"/>
        <v>44272479</v>
      </c>
      <c r="G31" s="22">
        <v>33227829</v>
      </c>
      <c r="H31" s="22">
        <v>33227829</v>
      </c>
      <c r="I31" s="22">
        <f t="shared" si="1"/>
        <v>-11044650</v>
      </c>
      <c r="K31" s="20"/>
    </row>
    <row r="32" spans="1:11" s="17" customFormat="1" ht="12.95" customHeight="1" x14ac:dyDescent="0.2">
      <c r="A32" s="18"/>
      <c r="B32" s="18"/>
      <c r="C32" s="18" t="s">
        <v>36</v>
      </c>
      <c r="D32" s="22">
        <v>112236234</v>
      </c>
      <c r="E32" s="22">
        <v>72959833</v>
      </c>
      <c r="F32" s="22">
        <f t="shared" si="5"/>
        <v>185196067</v>
      </c>
      <c r="G32" s="22">
        <v>153986308</v>
      </c>
      <c r="H32" s="22">
        <v>153986308</v>
      </c>
      <c r="I32" s="22">
        <f t="shared" si="1"/>
        <v>41750074</v>
      </c>
      <c r="K32" s="20"/>
    </row>
    <row r="33" spans="1:14" s="17" customFormat="1" ht="12.95" customHeight="1" x14ac:dyDescent="0.2">
      <c r="A33" s="18"/>
      <c r="B33" s="18"/>
      <c r="C33" s="18" t="s">
        <v>37</v>
      </c>
      <c r="D33" s="22">
        <v>32845489</v>
      </c>
      <c r="E33" s="22">
        <v>-682542</v>
      </c>
      <c r="F33" s="22">
        <f t="shared" si="5"/>
        <v>32162947</v>
      </c>
      <c r="G33" s="22">
        <v>25013016</v>
      </c>
      <c r="H33" s="22">
        <v>25013016</v>
      </c>
      <c r="I33" s="22">
        <f t="shared" si="1"/>
        <v>-7832473</v>
      </c>
      <c r="K33" s="20"/>
    </row>
    <row r="34" spans="1:14" s="17" customFormat="1" ht="12.95" customHeight="1" x14ac:dyDescent="0.2">
      <c r="A34" s="18"/>
      <c r="B34" s="18"/>
      <c r="C34" s="18" t="s">
        <v>38</v>
      </c>
      <c r="D34" s="22">
        <v>173427950</v>
      </c>
      <c r="E34" s="22">
        <v>3105239295</v>
      </c>
      <c r="F34" s="22">
        <f t="shared" si="5"/>
        <v>3278667245</v>
      </c>
      <c r="G34" s="22">
        <v>3227485643</v>
      </c>
      <c r="H34" s="22">
        <v>3227485643</v>
      </c>
      <c r="I34" s="22">
        <f t="shared" si="1"/>
        <v>3054057693</v>
      </c>
      <c r="K34" s="20"/>
    </row>
    <row r="35" spans="1:14" s="17" customFormat="1" ht="12.95" customHeight="1" x14ac:dyDescent="0.2">
      <c r="A35" s="18"/>
      <c r="B35" s="14" t="s">
        <v>39</v>
      </c>
      <c r="C35" s="18"/>
      <c r="D35" s="19">
        <v>0</v>
      </c>
      <c r="E35" s="19">
        <v>0</v>
      </c>
      <c r="F35" s="24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7" customFormat="1" ht="12.95" customHeight="1" x14ac:dyDescent="0.2">
      <c r="A37" s="18"/>
      <c r="B37" s="18"/>
      <c r="C37" s="18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20"/>
    </row>
    <row r="38" spans="1:14" s="17" customFormat="1" ht="12.95" customHeight="1" x14ac:dyDescent="0.2">
      <c r="A38" s="18"/>
      <c r="B38" s="14" t="s">
        <v>42</v>
      </c>
      <c r="C38" s="18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20"/>
    </row>
    <row r="39" spans="1:14" s="17" customFormat="1" ht="12.95" customHeight="1" x14ac:dyDescent="0.2">
      <c r="A39" s="18"/>
      <c r="B39" s="18"/>
      <c r="C39" s="18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20"/>
    </row>
    <row r="40" spans="1:14" s="17" customFormat="1" ht="12.95" customHeight="1" x14ac:dyDescent="0.2">
      <c r="A40" s="18"/>
      <c r="B40" s="18"/>
      <c r="C40" s="18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20"/>
    </row>
    <row r="41" spans="1:14" s="17" customFormat="1" ht="12.95" customHeight="1" x14ac:dyDescent="0.2">
      <c r="A41" s="18"/>
      <c r="B41" s="18"/>
      <c r="C41" s="18"/>
      <c r="D41" s="26"/>
      <c r="E41" s="26"/>
      <c r="F41" s="26"/>
      <c r="G41" s="26"/>
      <c r="H41" s="26"/>
      <c r="I41" s="26"/>
      <c r="K41" s="20"/>
      <c r="M41" s="25"/>
    </row>
    <row r="42" spans="1:14" s="17" customFormat="1" ht="12.95" customHeight="1" x14ac:dyDescent="0.2">
      <c r="A42" s="14" t="s">
        <v>45</v>
      </c>
      <c r="B42" s="18"/>
      <c r="C42" s="18"/>
      <c r="D42" s="27">
        <f>SUM(D10+D11+D12+D13+D14+D15+D16+D17+D29+D35+D36+D38)</f>
        <v>37866776556</v>
      </c>
      <c r="E42" s="19">
        <f>SUM(E10+E11+E12+E13+E14+E15+E16+E17+E29+E35+E36+E38)</f>
        <v>4609090358</v>
      </c>
      <c r="F42" s="27">
        <f>SUM(F10+F11+F12+F13+F14+F15+F16+F17+F29+F35+F36+F38)</f>
        <v>42475866914</v>
      </c>
      <c r="G42" s="27">
        <f>SUM(G10+G11+G12+G13+G14+G15+G16+G17+G29+G35+G36+G38)</f>
        <v>34219581898</v>
      </c>
      <c r="H42" s="27">
        <f>SUM(H10+H11+H12+H13+H14+H15+H16+H17+H29+H35+H36+H38)</f>
        <v>34219581898</v>
      </c>
      <c r="I42" s="24">
        <f>SUM(H42-D42)</f>
        <v>-3647194658</v>
      </c>
      <c r="K42" s="20"/>
      <c r="M42" s="25"/>
    </row>
    <row r="43" spans="1:14" s="17" customFormat="1" ht="12.95" customHeight="1" x14ac:dyDescent="0.2">
      <c r="A43" s="18"/>
      <c r="B43" s="18"/>
      <c r="C43" s="18"/>
      <c r="D43" s="28"/>
      <c r="E43" s="28"/>
      <c r="F43" s="28"/>
      <c r="G43" s="29"/>
      <c r="H43" s="29"/>
      <c r="I43" s="24"/>
      <c r="K43" s="20"/>
      <c r="L43" s="20"/>
      <c r="M43" s="25"/>
      <c r="N43" s="30"/>
    </row>
    <row r="44" spans="1:14" s="17" customFormat="1" ht="12.95" customHeight="1" x14ac:dyDescent="0.2">
      <c r="A44" s="31" t="s">
        <v>46</v>
      </c>
      <c r="B44" s="32"/>
      <c r="C44" s="32"/>
      <c r="D44" s="33"/>
      <c r="E44" s="33"/>
      <c r="F44" s="33"/>
      <c r="G44" s="34"/>
      <c r="H44" s="34"/>
      <c r="I44" s="24">
        <f>SUM(H42-D42)</f>
        <v>-3647194658</v>
      </c>
      <c r="K44" s="20"/>
      <c r="M44" s="25"/>
      <c r="N44" s="30"/>
    </row>
    <row r="45" spans="1:14" s="17" customFormat="1" ht="12.95" customHeight="1" x14ac:dyDescent="0.2">
      <c r="A45" s="18"/>
      <c r="B45" s="18"/>
      <c r="C45" s="18"/>
      <c r="D45" s="28"/>
      <c r="E45" s="28"/>
      <c r="F45" s="28"/>
      <c r="G45" s="29"/>
      <c r="H45" s="29"/>
      <c r="I45" s="29"/>
      <c r="K45" s="20"/>
      <c r="L45" s="30"/>
      <c r="N45" s="30"/>
    </row>
    <row r="46" spans="1:14" s="17" customFormat="1" ht="12.95" customHeight="1" x14ac:dyDescent="0.2">
      <c r="A46" s="14" t="s">
        <v>47</v>
      </c>
      <c r="B46" s="18"/>
      <c r="C46" s="18"/>
      <c r="D46" s="35"/>
      <c r="E46" s="35"/>
      <c r="F46" s="35"/>
      <c r="G46" s="36"/>
      <c r="H46" s="36"/>
      <c r="I46" s="36"/>
      <c r="K46" s="20"/>
    </row>
    <row r="47" spans="1:14" s="17" customFormat="1" ht="12.95" customHeight="1" x14ac:dyDescent="0.2">
      <c r="A47" s="18"/>
      <c r="B47" s="14" t="s">
        <v>48</v>
      </c>
      <c r="C47" s="18"/>
      <c r="D47" s="19">
        <f>SUM(D48:D55)</f>
        <v>50080660571</v>
      </c>
      <c r="E47" s="19">
        <f>SUM(E48:E55)</f>
        <v>-244231229</v>
      </c>
      <c r="F47" s="19">
        <f>SUM(F48:F55)</f>
        <v>49836429342</v>
      </c>
      <c r="G47" s="19">
        <f>SUM(G48:G55)</f>
        <v>38459613685</v>
      </c>
      <c r="H47" s="19">
        <f>SUM(H48:H55)</f>
        <v>38459613685</v>
      </c>
      <c r="I47" s="19">
        <f t="shared" ref="I47:I68" si="8">SUM(H47-D47)</f>
        <v>-11621046886</v>
      </c>
      <c r="K47" s="20"/>
      <c r="N47" s="37"/>
    </row>
    <row r="48" spans="1:14" s="17" customFormat="1" ht="12.95" customHeight="1" x14ac:dyDescent="0.2">
      <c r="A48" s="18"/>
      <c r="B48" s="18"/>
      <c r="C48" s="38" t="s">
        <v>49</v>
      </c>
      <c r="D48" s="22">
        <v>20778042553</v>
      </c>
      <c r="E48" s="22">
        <v>-376401848</v>
      </c>
      <c r="F48" s="22">
        <f>D48+E48</f>
        <v>20401640705</v>
      </c>
      <c r="G48" s="22">
        <v>14447849745</v>
      </c>
      <c r="H48" s="22">
        <v>14447849745</v>
      </c>
      <c r="I48" s="22">
        <f t="shared" si="8"/>
        <v>-6330192808</v>
      </c>
      <c r="K48" s="20"/>
    </row>
    <row r="49" spans="1:11" s="17" customFormat="1" ht="12.95" customHeight="1" x14ac:dyDescent="0.2">
      <c r="A49" s="18"/>
      <c r="B49" s="18"/>
      <c r="C49" s="18" t="s">
        <v>50</v>
      </c>
      <c r="D49" s="22">
        <v>5048073661</v>
      </c>
      <c r="E49" s="22">
        <v>85085543</v>
      </c>
      <c r="F49" s="22">
        <f t="shared" ref="F49:F66" si="9">D49+E49</f>
        <v>5133159204</v>
      </c>
      <c r="G49" s="22">
        <v>3544319672</v>
      </c>
      <c r="H49" s="22">
        <v>3544319672</v>
      </c>
      <c r="I49" s="22">
        <f t="shared" si="8"/>
        <v>-1503753989</v>
      </c>
      <c r="K49" s="20"/>
    </row>
    <row r="50" spans="1:11" s="17" customFormat="1" ht="12.95" customHeight="1" x14ac:dyDescent="0.2">
      <c r="A50" s="18"/>
      <c r="B50" s="18"/>
      <c r="C50" s="18" t="s">
        <v>51</v>
      </c>
      <c r="D50" s="22">
        <v>14182502912</v>
      </c>
      <c r="E50" s="22">
        <v>-9</v>
      </c>
      <c r="F50" s="22">
        <f t="shared" si="9"/>
        <v>14182502903</v>
      </c>
      <c r="G50" s="22">
        <v>12764252610</v>
      </c>
      <c r="H50" s="22">
        <v>12764252610</v>
      </c>
      <c r="I50" s="22">
        <f t="shared" si="8"/>
        <v>-1418250302</v>
      </c>
      <c r="K50" s="20"/>
    </row>
    <row r="51" spans="1:11" s="17" customFormat="1" ht="26.25" customHeight="1" x14ac:dyDescent="0.2">
      <c r="A51" s="18"/>
      <c r="B51" s="18"/>
      <c r="C51" s="38" t="s">
        <v>52</v>
      </c>
      <c r="D51" s="22">
        <v>3700997256</v>
      </c>
      <c r="E51" s="22">
        <v>0</v>
      </c>
      <c r="F51" s="22">
        <f t="shared" si="9"/>
        <v>3700997256</v>
      </c>
      <c r="G51" s="22">
        <v>2777104008</v>
      </c>
      <c r="H51" s="22">
        <v>2777104008</v>
      </c>
      <c r="I51" s="22">
        <f t="shared" si="8"/>
        <v>-923893248</v>
      </c>
      <c r="K51" s="20"/>
    </row>
    <row r="52" spans="1:11" s="17" customFormat="1" ht="12.95" customHeight="1" x14ac:dyDescent="0.2">
      <c r="A52" s="18"/>
      <c r="B52" s="18"/>
      <c r="C52" s="18" t="s">
        <v>53</v>
      </c>
      <c r="D52" s="22">
        <v>1992795433</v>
      </c>
      <c r="E52" s="22">
        <v>44830263</v>
      </c>
      <c r="F52" s="22">
        <f t="shared" si="9"/>
        <v>2037625696</v>
      </c>
      <c r="G52" s="22">
        <v>1538045498</v>
      </c>
      <c r="H52" s="22">
        <v>1538045498</v>
      </c>
      <c r="I52" s="22">
        <f t="shared" si="8"/>
        <v>-454749935</v>
      </c>
      <c r="K52" s="20"/>
    </row>
    <row r="53" spans="1:11" s="17" customFormat="1" ht="12.95" customHeight="1" x14ac:dyDescent="0.2">
      <c r="A53" s="18"/>
      <c r="B53" s="18"/>
      <c r="C53" s="18" t="s">
        <v>54</v>
      </c>
      <c r="D53" s="22">
        <v>429018662</v>
      </c>
      <c r="E53" s="22">
        <v>2254822</v>
      </c>
      <c r="F53" s="22">
        <f t="shared" si="9"/>
        <v>431273484</v>
      </c>
      <c r="G53" s="22">
        <v>311794713</v>
      </c>
      <c r="H53" s="22">
        <v>311794713</v>
      </c>
      <c r="I53" s="22">
        <f t="shared" si="8"/>
        <v>-117223949</v>
      </c>
      <c r="K53" s="20"/>
    </row>
    <row r="54" spans="1:11" s="17" customFormat="1" ht="26.25" customHeight="1" x14ac:dyDescent="0.2">
      <c r="A54" s="14"/>
      <c r="B54" s="14"/>
      <c r="C54" s="38" t="s">
        <v>55</v>
      </c>
      <c r="D54" s="22">
        <v>219582241</v>
      </c>
      <c r="E54" s="22">
        <v>0</v>
      </c>
      <c r="F54" s="22">
        <f t="shared" si="9"/>
        <v>219582241</v>
      </c>
      <c r="G54" s="22">
        <v>197624619</v>
      </c>
      <c r="H54" s="22">
        <v>197624619</v>
      </c>
      <c r="I54" s="22">
        <f t="shared" si="8"/>
        <v>-21957622</v>
      </c>
      <c r="K54" s="20"/>
    </row>
    <row r="55" spans="1:11" s="17" customFormat="1" ht="22.5" customHeight="1" x14ac:dyDescent="0.2">
      <c r="A55" s="18"/>
      <c r="B55" s="18"/>
      <c r="C55" s="38" t="s">
        <v>56</v>
      </c>
      <c r="D55" s="22">
        <v>3729647853</v>
      </c>
      <c r="E55" s="22">
        <v>0</v>
      </c>
      <c r="F55" s="22">
        <f t="shared" si="9"/>
        <v>3729647853</v>
      </c>
      <c r="G55" s="22">
        <v>2878622820</v>
      </c>
      <c r="H55" s="22">
        <v>2878622820</v>
      </c>
      <c r="I55" s="22">
        <f t="shared" si="8"/>
        <v>-851025033</v>
      </c>
      <c r="K55" s="20"/>
    </row>
    <row r="56" spans="1:11" s="17" customFormat="1" ht="12.95" customHeight="1" x14ac:dyDescent="0.2">
      <c r="A56" s="18"/>
      <c r="B56" s="14" t="s">
        <v>57</v>
      </c>
      <c r="C56" s="18"/>
      <c r="D56" s="19">
        <f>SUM(D57:D60)</f>
        <v>102929755</v>
      </c>
      <c r="E56" s="19">
        <f t="shared" ref="E56:H56" si="10">SUM(E57:E60)</f>
        <v>1483377383</v>
      </c>
      <c r="F56" s="19">
        <f t="shared" si="10"/>
        <v>1586307138</v>
      </c>
      <c r="G56" s="19">
        <f t="shared" si="10"/>
        <v>1586307138</v>
      </c>
      <c r="H56" s="19">
        <f t="shared" si="10"/>
        <v>1586307138</v>
      </c>
      <c r="I56" s="19">
        <f t="shared" si="8"/>
        <v>1483377383</v>
      </c>
      <c r="K56" s="20"/>
    </row>
    <row r="57" spans="1:11" s="17" customFormat="1" ht="12.95" customHeight="1" x14ac:dyDescent="0.2">
      <c r="A57" s="14"/>
      <c r="B57" s="14"/>
      <c r="C57" s="18" t="s">
        <v>58</v>
      </c>
      <c r="D57" s="22">
        <v>0</v>
      </c>
      <c r="E57" s="22">
        <v>0</v>
      </c>
      <c r="F57" s="22">
        <f t="shared" si="9"/>
        <v>0</v>
      </c>
      <c r="G57" s="22">
        <v>0</v>
      </c>
      <c r="H57" s="22">
        <v>0</v>
      </c>
      <c r="I57" s="22">
        <f t="shared" si="8"/>
        <v>0</v>
      </c>
      <c r="K57" s="20"/>
    </row>
    <row r="58" spans="1:11" s="17" customFormat="1" ht="12.95" customHeight="1" x14ac:dyDescent="0.2">
      <c r="A58" s="18"/>
      <c r="B58" s="18"/>
      <c r="C58" s="18" t="s">
        <v>59</v>
      </c>
      <c r="D58" s="22">
        <v>0</v>
      </c>
      <c r="E58" s="22">
        <v>0</v>
      </c>
      <c r="F58" s="22">
        <f t="shared" si="9"/>
        <v>0</v>
      </c>
      <c r="G58" s="22">
        <v>0</v>
      </c>
      <c r="H58" s="22">
        <v>0</v>
      </c>
      <c r="I58" s="22">
        <f t="shared" si="8"/>
        <v>0</v>
      </c>
      <c r="K58" s="20"/>
    </row>
    <row r="59" spans="1:11" s="17" customFormat="1" ht="12.95" customHeight="1" x14ac:dyDescent="0.2">
      <c r="A59" s="14"/>
      <c r="B59" s="14"/>
      <c r="C59" s="18" t="s">
        <v>60</v>
      </c>
      <c r="D59" s="22">
        <v>95500000</v>
      </c>
      <c r="E59" s="22">
        <v>1290028271</v>
      </c>
      <c r="F59" s="22">
        <f t="shared" si="9"/>
        <v>1385528271</v>
      </c>
      <c r="G59" s="22">
        <v>1385528271</v>
      </c>
      <c r="H59" s="22">
        <v>1385528271</v>
      </c>
      <c r="I59" s="22">
        <f t="shared" si="8"/>
        <v>1290028271</v>
      </c>
      <c r="K59" s="20"/>
    </row>
    <row r="60" spans="1:11" s="17" customFormat="1" ht="12.95" customHeight="1" x14ac:dyDescent="0.2">
      <c r="A60" s="18"/>
      <c r="B60" s="18"/>
      <c r="C60" s="18" t="s">
        <v>41</v>
      </c>
      <c r="D60" s="22">
        <v>7429755</v>
      </c>
      <c r="E60" s="22">
        <v>193349112</v>
      </c>
      <c r="F60" s="22">
        <f t="shared" si="9"/>
        <v>200778867</v>
      </c>
      <c r="G60" s="39">
        <v>200778867</v>
      </c>
      <c r="H60" s="39">
        <v>200778867</v>
      </c>
      <c r="I60" s="39">
        <f t="shared" si="8"/>
        <v>193349112</v>
      </c>
      <c r="K60" s="20"/>
    </row>
    <row r="61" spans="1:11" s="17" customFormat="1" ht="12.95" customHeight="1" x14ac:dyDescent="0.2">
      <c r="A61" s="18"/>
      <c r="B61" s="14" t="s">
        <v>61</v>
      </c>
      <c r="C61" s="18"/>
      <c r="D61" s="19">
        <f>SUM(D62:D63)</f>
        <v>142020194</v>
      </c>
      <c r="E61" s="19">
        <f>SUM(E62:E63)</f>
        <v>3544555</v>
      </c>
      <c r="F61" s="19">
        <f>SUM(F62:F63)</f>
        <v>145564749</v>
      </c>
      <c r="G61" s="40">
        <f t="shared" ref="G61:H61" si="11">SUM(G62:G63)</f>
        <v>107970764</v>
      </c>
      <c r="H61" s="40">
        <f t="shared" si="11"/>
        <v>107970764</v>
      </c>
      <c r="I61" s="19">
        <f t="shared" si="8"/>
        <v>-34049430</v>
      </c>
      <c r="K61" s="20"/>
    </row>
    <row r="62" spans="1:11" s="17" customFormat="1" ht="26.25" customHeight="1" x14ac:dyDescent="0.2">
      <c r="A62" s="18"/>
      <c r="B62" s="18"/>
      <c r="C62" s="38" t="s">
        <v>62</v>
      </c>
      <c r="D62" s="22">
        <v>142020194</v>
      </c>
      <c r="E62" s="22">
        <v>3544555</v>
      </c>
      <c r="F62" s="22">
        <f t="shared" si="9"/>
        <v>145564749</v>
      </c>
      <c r="G62" s="39">
        <v>107970764</v>
      </c>
      <c r="H62" s="39">
        <v>107970764</v>
      </c>
      <c r="I62" s="22">
        <f t="shared" si="8"/>
        <v>-34049430</v>
      </c>
      <c r="K62" s="20"/>
    </row>
    <row r="63" spans="1:11" s="17" customFormat="1" ht="12.95" customHeight="1" x14ac:dyDescent="0.2">
      <c r="A63" s="18"/>
      <c r="B63" s="18"/>
      <c r="C63" s="18" t="s">
        <v>63</v>
      </c>
      <c r="D63" s="39">
        <v>0</v>
      </c>
      <c r="E63" s="39">
        <v>0</v>
      </c>
      <c r="F63" s="22">
        <f t="shared" si="9"/>
        <v>0</v>
      </c>
      <c r="G63" s="39">
        <v>0</v>
      </c>
      <c r="H63" s="39">
        <v>0</v>
      </c>
      <c r="I63" s="39">
        <f t="shared" si="8"/>
        <v>0</v>
      </c>
      <c r="K63" s="20"/>
    </row>
    <row r="64" spans="1:11" s="17" customFormat="1" ht="12.95" customHeight="1" x14ac:dyDescent="0.2">
      <c r="A64" s="14"/>
      <c r="B64" s="41" t="s">
        <v>64</v>
      </c>
      <c r="C64" s="41"/>
      <c r="D64" s="19">
        <v>8129521433</v>
      </c>
      <c r="E64" s="19">
        <v>69203117</v>
      </c>
      <c r="F64" s="19">
        <f>D64+E64</f>
        <v>8198724550</v>
      </c>
      <c r="G64" s="19">
        <v>6120249554</v>
      </c>
      <c r="H64" s="19">
        <v>6120249554</v>
      </c>
      <c r="I64" s="19">
        <f t="shared" si="8"/>
        <v>-2009271879</v>
      </c>
      <c r="K64" s="20"/>
    </row>
    <row r="65" spans="1:11" s="17" customFormat="1" ht="12.95" customHeight="1" x14ac:dyDescent="0.2">
      <c r="A65" s="14"/>
      <c r="B65" s="41"/>
      <c r="C65" s="41"/>
      <c r="D65" s="19"/>
      <c r="E65" s="19"/>
      <c r="F65" s="19"/>
      <c r="G65" s="19"/>
      <c r="H65" s="19"/>
      <c r="I65" s="19"/>
      <c r="K65" s="20"/>
    </row>
    <row r="66" spans="1:11" s="17" customFormat="1" ht="12.95" customHeight="1" x14ac:dyDescent="0.2">
      <c r="A66" s="18"/>
      <c r="B66" s="14" t="s">
        <v>65</v>
      </c>
      <c r="C66" s="18"/>
      <c r="D66" s="19">
        <v>0</v>
      </c>
      <c r="E66" s="19">
        <v>0</v>
      </c>
      <c r="F66" s="19">
        <f t="shared" si="9"/>
        <v>0</v>
      </c>
      <c r="G66" s="19">
        <v>0</v>
      </c>
      <c r="H66" s="19">
        <v>0</v>
      </c>
      <c r="I66" s="19">
        <f t="shared" si="8"/>
        <v>0</v>
      </c>
      <c r="K66" s="20"/>
    </row>
    <row r="67" spans="1:11" s="17" customFormat="1" ht="12.95" customHeight="1" x14ac:dyDescent="0.2">
      <c r="A67" s="18"/>
      <c r="B67" s="18"/>
      <c r="C67" s="18"/>
      <c r="D67" s="26"/>
      <c r="E67" s="26"/>
      <c r="F67" s="26"/>
      <c r="G67" s="26"/>
      <c r="H67" s="26"/>
      <c r="I67" s="26"/>
      <c r="K67" s="20"/>
    </row>
    <row r="68" spans="1:11" s="17" customFormat="1" ht="12.95" customHeight="1" x14ac:dyDescent="0.2">
      <c r="A68" s="14" t="s">
        <v>66</v>
      </c>
      <c r="B68" s="18"/>
      <c r="C68" s="18"/>
      <c r="D68" s="27">
        <f>SUM(D47+D56+D61+D64+D66)</f>
        <v>58455131953</v>
      </c>
      <c r="E68" s="19">
        <f>SUM(E47+E56+E61+E64+E66)</f>
        <v>1311893826</v>
      </c>
      <c r="F68" s="27">
        <f>SUM(F47+F56+F61+F64+F66)</f>
        <v>59767025779</v>
      </c>
      <c r="G68" s="27">
        <f>SUM(G47+G56+G61+G64+G66)</f>
        <v>46274141141</v>
      </c>
      <c r="H68" s="27">
        <f>SUM(H47+H56+H61+H64+H66)</f>
        <v>46274141141</v>
      </c>
      <c r="I68" s="19">
        <f t="shared" si="8"/>
        <v>-12180990812</v>
      </c>
      <c r="K68" s="20"/>
    </row>
    <row r="69" spans="1:11" s="17" customFormat="1" ht="12.95" customHeight="1" x14ac:dyDescent="0.2">
      <c r="A69" s="18"/>
      <c r="B69" s="18"/>
      <c r="C69" s="18"/>
      <c r="D69" s="22"/>
      <c r="E69" s="22"/>
      <c r="F69" s="22"/>
      <c r="G69" s="22"/>
      <c r="H69" s="22"/>
      <c r="I69" s="22"/>
      <c r="K69" s="20"/>
    </row>
    <row r="70" spans="1:11" s="17" customFormat="1" ht="12.95" customHeight="1" x14ac:dyDescent="0.2">
      <c r="A70" s="14" t="s">
        <v>67</v>
      </c>
      <c r="B70" s="18"/>
      <c r="C70" s="18"/>
      <c r="D70" s="19">
        <f>SUM(D71)</f>
        <v>0</v>
      </c>
      <c r="E70" s="19">
        <f t="shared" ref="E70:H70" si="12">SUM(E71)</f>
        <v>0</v>
      </c>
      <c r="F70" s="19">
        <f>D70+E70</f>
        <v>0</v>
      </c>
      <c r="G70" s="19">
        <f t="shared" si="12"/>
        <v>0</v>
      </c>
      <c r="H70" s="19">
        <f t="shared" si="12"/>
        <v>0</v>
      </c>
      <c r="I70" s="19">
        <f t="shared" ref="I70:I73" si="13">SUM(H70-D70)</f>
        <v>0</v>
      </c>
      <c r="K70" s="20"/>
    </row>
    <row r="71" spans="1:11" s="17" customFormat="1" ht="12.95" customHeight="1" x14ac:dyDescent="0.2">
      <c r="A71" s="18"/>
      <c r="B71" s="18" t="s">
        <v>68</v>
      </c>
      <c r="C71" s="18"/>
      <c r="D71" s="22">
        <v>0</v>
      </c>
      <c r="E71" s="22">
        <v>0</v>
      </c>
      <c r="F71" s="22">
        <f>D71+E71</f>
        <v>0</v>
      </c>
      <c r="G71" s="22">
        <v>0</v>
      </c>
      <c r="H71" s="22">
        <v>0</v>
      </c>
      <c r="I71" s="22">
        <f t="shared" si="13"/>
        <v>0</v>
      </c>
      <c r="K71" s="20"/>
    </row>
    <row r="72" spans="1:11" s="17" customFormat="1" ht="12.95" customHeight="1" x14ac:dyDescent="0.2">
      <c r="A72" s="18"/>
      <c r="B72" s="18"/>
      <c r="C72" s="18"/>
      <c r="D72" s="22"/>
      <c r="E72" s="22"/>
      <c r="F72" s="22"/>
      <c r="G72" s="22"/>
      <c r="H72" s="22"/>
      <c r="I72" s="22"/>
      <c r="K72" s="20"/>
    </row>
    <row r="73" spans="1:11" s="17" customFormat="1" ht="12.95" customHeight="1" x14ac:dyDescent="0.2">
      <c r="A73" s="14" t="s">
        <v>69</v>
      </c>
      <c r="B73" s="18"/>
      <c r="C73" s="18"/>
      <c r="D73" s="19">
        <f>SUM(D42+D68+D70)</f>
        <v>96321908509</v>
      </c>
      <c r="E73" s="19">
        <f>SUM(E42+E68+E70)</f>
        <v>5920984184</v>
      </c>
      <c r="F73" s="19">
        <f>SUM(F42+F68+F70)</f>
        <v>102242892693</v>
      </c>
      <c r="G73" s="19">
        <f>SUM(G42+G68+G70)</f>
        <v>80493723039</v>
      </c>
      <c r="H73" s="19">
        <f>SUM(H42+H68+H70)</f>
        <v>80493723039</v>
      </c>
      <c r="I73" s="19">
        <f t="shared" si="13"/>
        <v>-15828185470</v>
      </c>
      <c r="K73" s="20"/>
    </row>
    <row r="74" spans="1:11" s="17" customFormat="1" ht="12.95" customHeight="1" x14ac:dyDescent="0.2">
      <c r="A74" s="18"/>
      <c r="B74" s="18"/>
      <c r="C74" s="18"/>
      <c r="D74" s="22"/>
      <c r="E74" s="22"/>
      <c r="F74" s="22"/>
      <c r="G74" s="22"/>
      <c r="H74" s="22"/>
      <c r="I74" s="22"/>
      <c r="K74" s="20"/>
    </row>
    <row r="75" spans="1:11" s="17" customFormat="1" ht="12.95" customHeight="1" x14ac:dyDescent="0.2">
      <c r="A75" s="18"/>
      <c r="B75" s="14" t="s">
        <v>70</v>
      </c>
      <c r="C75" s="18"/>
      <c r="D75" s="26"/>
      <c r="E75" s="26"/>
      <c r="F75" s="26"/>
      <c r="G75" s="26"/>
      <c r="H75" s="26"/>
      <c r="I75" s="26"/>
      <c r="K75" s="20"/>
    </row>
    <row r="76" spans="1:11" s="17" customFormat="1" ht="12.95" customHeight="1" x14ac:dyDescent="0.2">
      <c r="A76" s="18"/>
      <c r="B76" s="42" t="s">
        <v>71</v>
      </c>
      <c r="C76" s="42"/>
      <c r="D76" s="43">
        <v>0</v>
      </c>
      <c r="E76" s="22">
        <v>0</v>
      </c>
      <c r="F76" s="22">
        <f>D76+E76</f>
        <v>0</v>
      </c>
      <c r="G76" s="22">
        <v>0</v>
      </c>
      <c r="H76" s="22">
        <v>0</v>
      </c>
      <c r="I76" s="22">
        <f t="shared" ref="I76" si="14">SUM(H76-D76)</f>
        <v>0</v>
      </c>
      <c r="K76" s="20"/>
    </row>
    <row r="77" spans="1:11" s="17" customFormat="1" ht="12.95" customHeight="1" x14ac:dyDescent="0.2">
      <c r="A77" s="18"/>
      <c r="B77" s="42"/>
      <c r="C77" s="42"/>
      <c r="D77" s="43"/>
      <c r="E77" s="22"/>
      <c r="F77" s="22"/>
      <c r="G77" s="22"/>
      <c r="H77" s="22"/>
      <c r="I77" s="22"/>
      <c r="K77" s="20"/>
    </row>
    <row r="78" spans="1:11" s="17" customFormat="1" ht="12.95" customHeight="1" x14ac:dyDescent="0.2">
      <c r="A78" s="18"/>
      <c r="B78" s="42" t="s">
        <v>72</v>
      </c>
      <c r="C78" s="42"/>
      <c r="D78" s="43">
        <v>0</v>
      </c>
      <c r="E78" s="22">
        <v>0</v>
      </c>
      <c r="F78" s="22">
        <f>D78+E78</f>
        <v>0</v>
      </c>
      <c r="G78" s="22">
        <v>0</v>
      </c>
      <c r="H78" s="22">
        <v>0</v>
      </c>
      <c r="I78" s="22">
        <f t="shared" ref="I78" si="15">SUM(H78-D78)</f>
        <v>0</v>
      </c>
      <c r="K78" s="20"/>
    </row>
    <row r="79" spans="1:11" s="17" customFormat="1" ht="12.95" customHeight="1" x14ac:dyDescent="0.2">
      <c r="A79" s="18"/>
      <c r="B79" s="42"/>
      <c r="C79" s="42"/>
      <c r="D79" s="43"/>
      <c r="E79" s="22"/>
      <c r="F79" s="22"/>
      <c r="G79" s="22"/>
      <c r="H79" s="22"/>
      <c r="I79" s="22"/>
      <c r="K79" s="20"/>
    </row>
    <row r="80" spans="1:11" s="17" customFormat="1" ht="12.95" customHeight="1" x14ac:dyDescent="0.2">
      <c r="A80" s="18"/>
      <c r="B80" s="23"/>
      <c r="C80" s="23"/>
      <c r="D80" s="26"/>
      <c r="E80" s="22"/>
      <c r="F80" s="22"/>
      <c r="G80" s="22"/>
      <c r="H80" s="22"/>
      <c r="I80" s="22"/>
      <c r="K80" s="20"/>
    </row>
    <row r="81" spans="1:11" s="17" customFormat="1" ht="12.95" customHeight="1" x14ac:dyDescent="0.2">
      <c r="A81" s="18"/>
      <c r="B81" s="44" t="s">
        <v>67</v>
      </c>
      <c r="C81" s="44"/>
      <c r="D81" s="45">
        <f>SUM(D76+D78)</f>
        <v>0</v>
      </c>
      <c r="E81" s="19">
        <f t="shared" ref="E81:H81" si="16">SUM(E76+E78)</f>
        <v>0</v>
      </c>
      <c r="F81" s="19">
        <f t="shared" si="16"/>
        <v>0</v>
      </c>
      <c r="G81" s="19">
        <f t="shared" si="16"/>
        <v>0</v>
      </c>
      <c r="H81" s="19">
        <f t="shared" si="16"/>
        <v>0</v>
      </c>
      <c r="I81" s="19">
        <f t="shared" ref="I81" si="17">SUM(H81-D81)</f>
        <v>0</v>
      </c>
      <c r="K81" s="20"/>
    </row>
    <row r="82" spans="1:11" s="17" customFormat="1" ht="5.0999999999999996" customHeight="1" x14ac:dyDescent="0.2">
      <c r="A82" s="46"/>
      <c r="B82" s="46"/>
      <c r="C82" s="46"/>
      <c r="D82" s="46"/>
      <c r="E82" s="47"/>
      <c r="F82" s="48"/>
      <c r="G82" s="49"/>
      <c r="H82" s="49"/>
      <c r="I82" s="49"/>
      <c r="K82" s="20"/>
    </row>
    <row r="83" spans="1:11" s="17" customFormat="1" ht="15" customHeight="1" x14ac:dyDescent="0.2">
      <c r="A83" s="50" t="s">
        <v>73</v>
      </c>
      <c r="B83" s="50"/>
      <c r="C83" s="50"/>
      <c r="D83" s="18"/>
      <c r="E83" s="51"/>
      <c r="F83" s="35"/>
      <c r="G83" s="36"/>
      <c r="H83" s="36"/>
      <c r="I83" s="36"/>
      <c r="K83" s="20"/>
    </row>
    <row r="84" spans="1:11" s="2" customFormat="1" ht="12.75" x14ac:dyDescent="0.2">
      <c r="H84" s="52"/>
      <c r="I84" s="52"/>
      <c r="K84" s="20"/>
    </row>
    <row r="85" spans="1:11" x14ac:dyDescent="0.25">
      <c r="H85" s="52"/>
      <c r="I85" s="52"/>
    </row>
    <row r="86" spans="1:11" x14ac:dyDescent="0.25">
      <c r="H86" s="52"/>
      <c r="I86" s="52"/>
    </row>
    <row r="87" spans="1:11" x14ac:dyDescent="0.25">
      <c r="H87" s="52"/>
      <c r="I87" s="52"/>
    </row>
    <row r="88" spans="1:11" x14ac:dyDescent="0.25">
      <c r="H88" s="52"/>
      <c r="I88" s="52"/>
    </row>
    <row r="89" spans="1:11" x14ac:dyDescent="0.25">
      <c r="H89" s="52"/>
      <c r="I89" s="52"/>
    </row>
    <row r="90" spans="1:11" x14ac:dyDescent="0.25">
      <c r="E90" s="53"/>
      <c r="F90" s="53"/>
      <c r="H90" s="52"/>
      <c r="I90" s="52"/>
    </row>
    <row r="91" spans="1:11" x14ac:dyDescent="0.25">
      <c r="A91" s="54"/>
      <c r="B91" s="54"/>
      <c r="C91" s="54"/>
      <c r="D91" s="54"/>
      <c r="E91" s="53"/>
      <c r="F91" s="54"/>
      <c r="G91" s="54"/>
      <c r="H91" s="54"/>
      <c r="I91" s="54"/>
    </row>
    <row r="92" spans="1:11" x14ac:dyDescent="0.25">
      <c r="A92" s="54"/>
      <c r="B92" s="54"/>
      <c r="C92" s="54"/>
      <c r="D92" s="54"/>
      <c r="E92" s="53"/>
      <c r="F92" s="54"/>
      <c r="G92" s="54"/>
      <c r="H92" s="54"/>
      <c r="I92" s="54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H96" s="52"/>
      <c r="I96" s="52"/>
    </row>
    <row r="97" spans="1:9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x14ac:dyDescent="0.25">
      <c r="H98" s="52"/>
      <c r="I98" s="52"/>
    </row>
    <row r="99" spans="1:9" x14ac:dyDescent="0.25">
      <c r="H99" s="52"/>
      <c r="I99" s="52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2021-11-08T20:32:48Z</dcterms:created>
  <dcterms:modified xsi:type="dcterms:W3CDTF">2021-11-08T20:33:01Z</dcterms:modified>
</cp:coreProperties>
</file>