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33 LDF-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I106" i="1" s="1"/>
  <c r="F105" i="1"/>
  <c r="I105" i="1" s="1"/>
  <c r="F104" i="1"/>
  <c r="I104" i="1" s="1"/>
  <c r="F103" i="1"/>
  <c r="I103" i="1" s="1"/>
  <c r="F102" i="1"/>
  <c r="F100" i="1" s="1"/>
  <c r="I100" i="1" s="1"/>
  <c r="F101" i="1"/>
  <c r="I101" i="1" s="1"/>
  <c r="H100" i="1"/>
  <c r="G100" i="1"/>
  <c r="E100" i="1"/>
  <c r="D100" i="1"/>
  <c r="F99" i="1"/>
  <c r="I99" i="1" s="1"/>
  <c r="F98" i="1"/>
  <c r="I98" i="1" s="1"/>
  <c r="H97" i="1"/>
  <c r="G97" i="1"/>
  <c r="F97" i="1"/>
  <c r="I97" i="1" s="1"/>
  <c r="E97" i="1"/>
  <c r="D97" i="1"/>
  <c r="F96" i="1"/>
  <c r="F94" i="1" s="1"/>
  <c r="I94" i="1" s="1"/>
  <c r="F95" i="1"/>
  <c r="I95" i="1" s="1"/>
  <c r="H94" i="1"/>
  <c r="G94" i="1"/>
  <c r="E94" i="1"/>
  <c r="D94" i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F71" i="1"/>
  <c r="I71" i="1" s="1"/>
  <c r="E71" i="1"/>
  <c r="D71" i="1"/>
  <c r="F70" i="1"/>
  <c r="I70" i="1" s="1"/>
  <c r="F69" i="1"/>
  <c r="I69" i="1" s="1"/>
  <c r="H68" i="1"/>
  <c r="G68" i="1"/>
  <c r="E68" i="1"/>
  <c r="D68" i="1"/>
  <c r="F68" i="1" s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F61" i="1"/>
  <c r="I61" i="1" s="1"/>
  <c r="H60" i="1"/>
  <c r="H59" i="1" s="1"/>
  <c r="H108" i="1" s="1"/>
  <c r="G60" i="1"/>
  <c r="E60" i="1"/>
  <c r="D60" i="1"/>
  <c r="D59" i="1" s="1"/>
  <c r="D108" i="1" s="1"/>
  <c r="G59" i="1"/>
  <c r="E59" i="1"/>
  <c r="E108" i="1" s="1"/>
  <c r="F57" i="1"/>
  <c r="I57" i="1" s="1"/>
  <c r="I56" i="1"/>
  <c r="F56" i="1"/>
  <c r="F55" i="1"/>
  <c r="I55" i="1" s="1"/>
  <c r="I54" i="1"/>
  <c r="F54" i="1"/>
  <c r="F53" i="1"/>
  <c r="F51" i="1" s="1"/>
  <c r="I51" i="1" s="1"/>
  <c r="I52" i="1"/>
  <c r="F52" i="1"/>
  <c r="H51" i="1"/>
  <c r="G51" i="1"/>
  <c r="E51" i="1"/>
  <c r="D51" i="1"/>
  <c r="I50" i="1"/>
  <c r="F50" i="1"/>
  <c r="F49" i="1"/>
  <c r="I49" i="1" s="1"/>
  <c r="H48" i="1"/>
  <c r="G48" i="1"/>
  <c r="F48" i="1"/>
  <c r="I48" i="1" s="1"/>
  <c r="E48" i="1"/>
  <c r="D48" i="1"/>
  <c r="F47" i="1"/>
  <c r="F45" i="1" s="1"/>
  <c r="I45" i="1" s="1"/>
  <c r="I46" i="1"/>
  <c r="F46" i="1"/>
  <c r="H45" i="1"/>
  <c r="G45" i="1"/>
  <c r="E45" i="1"/>
  <c r="D45" i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2" i="1"/>
  <c r="I12" i="1" s="1"/>
  <c r="H11" i="1"/>
  <c r="H10" i="1" s="1"/>
  <c r="G11" i="1"/>
  <c r="G10" i="1" s="1"/>
  <c r="E11" i="1"/>
  <c r="D11" i="1"/>
  <c r="D10" i="1" s="1"/>
  <c r="E10" i="1"/>
  <c r="G108" i="1" l="1"/>
  <c r="F60" i="1"/>
  <c r="F59" i="1" s="1"/>
  <c r="I60" i="1"/>
  <c r="I59" i="1" s="1"/>
  <c r="F22" i="1"/>
  <c r="I22" i="1" s="1"/>
  <c r="I13" i="1"/>
  <c r="I11" i="1" s="1"/>
  <c r="I10" i="1" s="1"/>
  <c r="I47" i="1"/>
  <c r="I53" i="1"/>
  <c r="I62" i="1"/>
  <c r="I96" i="1"/>
  <c r="I102" i="1"/>
  <c r="F108" i="1" l="1"/>
  <c r="I108" i="1" s="1"/>
  <c r="F11" i="1"/>
  <c r="F10" i="1" s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<sst xmlns="http://schemas.openxmlformats.org/spreadsheetml/2006/main" count="112" uniqueCount="65">
  <si>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</si>
  <si>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</si>
  <si>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</si>
  <si>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</si>
  <si>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30 DE JUNIO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</si>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</sst>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3" fillId="2" borderId="0" xfId="0" applyFont="1" applyFill="1" applyBorder="1" applyAlignment="1">
      <alignment horizontal="center" vertical="top" wrapText="1" readingOrder="1"/>
    </xf>
    <xf numFmtId="0" fontId="4" fillId="0" borderId="0" xfId="1" applyFont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4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/>
    <xf numFmtId="0" fontId="9" fillId="0" borderId="0" xfId="1" applyFont="1" applyFill="1" applyBorder="1"/>
    <xf numFmtId="164" fontId="4" fillId="0" borderId="0" xfId="1" applyNumberFormat="1" applyFont="1" applyFill="1" applyBorder="1"/>
    <xf numFmtId="0" fontId="11" fillId="0" borderId="0" xfId="1" applyFont="1" applyFill="1" applyBorder="1"/>
    <xf numFmtId="0" fontId="11" fillId="0" borderId="0" xfId="3" applyFont="1" applyFill="1" applyBorder="1" applyAlignment="1">
      <alignment horizontal="center" vertical="top"/>
    </xf>
    <xf numFmtId="0" fontId="11" fillId="0" borderId="0" xfId="3" applyFont="1" applyFill="1" applyBorder="1" applyAlignment="1">
      <alignment horizontal="justify" vertical="top"/>
    </xf>
    <xf numFmtId="164" fontId="12" fillId="0" borderId="0" xfId="0" applyNumberFormat="1" applyFont="1" applyBorder="1" applyAlignment="1">
      <alignment horizontal="right" vertical="top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1" fillId="0" borderId="7" xfId="1" applyFont="1" applyFill="1" applyBorder="1"/>
    <xf numFmtId="164" fontId="4" fillId="0" borderId="7" xfId="1" applyNumberFormat="1" applyFont="1" applyFill="1" applyBorder="1"/>
    <xf numFmtId="164" fontId="7" fillId="0" borderId="7" xfId="3" applyNumberFormat="1" applyFont="1" applyFill="1" applyBorder="1" applyAlignment="1">
      <alignment horizontal="right"/>
    </xf>
    <xf numFmtId="0" fontId="0" fillId="0" borderId="0" xfId="0" applyBorder="1"/>
    <xf numFmtId="0" fontId="11" fillId="0" borderId="0" xfId="1" applyFont="1" applyBorder="1"/>
    <xf numFmtId="0" fontId="13" fillId="0" borderId="0" xfId="0" applyFont="1" applyBorder="1"/>
    <xf numFmtId="0" fontId="9" fillId="0" borderId="8" xfId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4" applyFont="1" applyFill="1" applyBorder="1" applyAlignment="1">
      <alignment horizontal="left" vertical="top" wrapText="1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</cellXfs>
  <cellStyles count="5">
    <cellStyle name="Normal" xfId="0" builtinId="0"/>
    <cellStyle name="Normal 12 3 2 2" xfId="1"/>
    <cellStyle name="Normal 18" xfId="2"/>
    <cellStyle name="Normal 2 2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110"/>
  <sheetViews>
    <sheetView showGridLines="0" tabSelected="1" zoomScaleNormal="100" workbookViewId="0">
      <selection sqref="A1:I109"/>
    </sheetView>
  </sheetViews>
  <sheetFormatPr baseColWidth="10" defaultRowHeight="12.75" x14ac:dyDescent="0.2"/>
  <cols>
    <col min="1" max="2" width="1.7109375" style="46" customWidth="1"/>
    <col min="3" max="3" width="40.7109375" style="2" customWidth="1"/>
    <col min="4" max="9" width="15.140625" style="45" customWidth="1"/>
    <col min="10" max="10" width="11.42578125" style="2"/>
    <col min="11" max="11" width="20.5703125" style="37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2" customForma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15" customFormat="1" ht="24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11" s="15" customFormat="1" ht="3" customHeight="1" x14ac:dyDescent="0.2">
      <c r="A9" s="16"/>
      <c r="B9" s="16"/>
      <c r="C9" s="17"/>
      <c r="D9" s="18"/>
      <c r="E9" s="18"/>
      <c r="F9" s="18"/>
      <c r="G9" s="18"/>
      <c r="H9" s="18"/>
      <c r="I9" s="18"/>
    </row>
    <row r="10" spans="1:11" s="15" customFormat="1" ht="12.75" hidden="1" customHeight="1" x14ac:dyDescent="0.2">
      <c r="A10" s="19" t="s">
        <v>14</v>
      </c>
      <c r="B10" s="19"/>
      <c r="C10" s="19"/>
      <c r="D10" s="20">
        <f t="shared" ref="D10:I10" si="0">SUM(D11,D45,D48,D51)</f>
        <v>32882700231</v>
      </c>
      <c r="E10" s="20">
        <f t="shared" si="0"/>
        <v>-4057083508</v>
      </c>
      <c r="F10" s="20">
        <f t="shared" si="0"/>
        <v>28825616723</v>
      </c>
      <c r="G10" s="20">
        <f t="shared" si="0"/>
        <v>13748145070</v>
      </c>
      <c r="H10" s="20">
        <f t="shared" si="0"/>
        <v>13513515393</v>
      </c>
      <c r="I10" s="20">
        <f t="shared" si="0"/>
        <v>15077471653</v>
      </c>
      <c r="K10" s="18"/>
    </row>
    <row r="11" spans="1:11" s="23" customFormat="1" ht="12.75" hidden="1" customHeight="1" x14ac:dyDescent="0.2">
      <c r="A11" s="21"/>
      <c r="B11" s="21"/>
      <c r="C11" s="21" t="s">
        <v>15</v>
      </c>
      <c r="D11" s="20">
        <f t="shared" ref="D11:I11" si="1">SUM(D12:D22,D25:D44)</f>
        <v>28668369806</v>
      </c>
      <c r="E11" s="20">
        <f t="shared" si="1"/>
        <v>-4441956731</v>
      </c>
      <c r="F11" s="20">
        <f t="shared" si="1"/>
        <v>24226413075</v>
      </c>
      <c r="G11" s="20">
        <f t="shared" si="1"/>
        <v>11595736547</v>
      </c>
      <c r="H11" s="20">
        <f t="shared" si="1"/>
        <v>11414584922</v>
      </c>
      <c r="I11" s="20">
        <f t="shared" si="1"/>
        <v>12630676528</v>
      </c>
      <c r="J11" s="22"/>
      <c r="K11" s="18"/>
    </row>
    <row r="12" spans="1:11" s="15" customFormat="1" ht="12.75" hidden="1" customHeight="1" x14ac:dyDescent="0.2">
      <c r="A12" s="16"/>
      <c r="B12" s="16"/>
      <c r="C12" s="17" t="s">
        <v>16</v>
      </c>
      <c r="D12" s="18">
        <v>33177573</v>
      </c>
      <c r="E12" s="18">
        <v>-1206118</v>
      </c>
      <c r="F12" s="18">
        <f>D12+E12</f>
        <v>31971455</v>
      </c>
      <c r="G12" s="18">
        <v>10114354</v>
      </c>
      <c r="H12" s="18">
        <v>10086783</v>
      </c>
      <c r="I12" s="18">
        <f>F12-G12</f>
        <v>21857101</v>
      </c>
      <c r="K12" s="24"/>
    </row>
    <row r="13" spans="1:11" s="15" customFormat="1" ht="12.75" hidden="1" customHeight="1" x14ac:dyDescent="0.2">
      <c r="A13" s="16"/>
      <c r="B13" s="16"/>
      <c r="C13" s="17" t="s">
        <v>17</v>
      </c>
      <c r="D13" s="18">
        <v>406946976</v>
      </c>
      <c r="E13" s="18">
        <v>12910908</v>
      </c>
      <c r="F13" s="18">
        <f>D13+E13</f>
        <v>419857884</v>
      </c>
      <c r="G13" s="18">
        <v>159405803</v>
      </c>
      <c r="H13" s="18">
        <v>159054643</v>
      </c>
      <c r="I13" s="18">
        <f>F13-G13</f>
        <v>260452081</v>
      </c>
    </row>
    <row r="14" spans="1:11" s="15" customFormat="1" ht="12.75" hidden="1" customHeight="1" x14ac:dyDescent="0.2">
      <c r="A14" s="16"/>
      <c r="B14" s="16"/>
      <c r="C14" s="17" t="s">
        <v>18</v>
      </c>
      <c r="D14" s="18">
        <v>2647188</v>
      </c>
      <c r="E14" s="18">
        <v>946151</v>
      </c>
      <c r="F14" s="18">
        <f>D14+E14</f>
        <v>3593339</v>
      </c>
      <c r="G14" s="18">
        <v>2054927</v>
      </c>
      <c r="H14" s="18">
        <v>1017590</v>
      </c>
      <c r="I14" s="18">
        <f>F14-G14</f>
        <v>1538412</v>
      </c>
    </row>
    <row r="15" spans="1:11" s="15" customFormat="1" ht="12.75" hidden="1" customHeight="1" x14ac:dyDescent="0.2">
      <c r="A15" s="16"/>
      <c r="B15" s="16"/>
      <c r="C15" s="17" t="s">
        <v>19</v>
      </c>
      <c r="D15" s="18">
        <v>1460119981</v>
      </c>
      <c r="E15" s="18">
        <v>32309424</v>
      </c>
      <c r="F15" s="18">
        <f>D15+E15</f>
        <v>1492429405</v>
      </c>
      <c r="G15" s="18">
        <v>529079983</v>
      </c>
      <c r="H15" s="18">
        <v>454188555</v>
      </c>
      <c r="I15" s="18">
        <f>F15-G15</f>
        <v>963349422</v>
      </c>
    </row>
    <row r="16" spans="1:11" s="15" customFormat="1" ht="12.75" hidden="1" customHeight="1" x14ac:dyDescent="0.2">
      <c r="A16" s="16"/>
      <c r="B16" s="16"/>
      <c r="C16" s="17" t="s">
        <v>20</v>
      </c>
      <c r="D16" s="18">
        <v>26700699</v>
      </c>
      <c r="E16" s="18">
        <v>5202807</v>
      </c>
      <c r="F16" s="18">
        <f>D16+E16</f>
        <v>31903506</v>
      </c>
      <c r="G16" s="18">
        <v>13450269</v>
      </c>
      <c r="H16" s="18">
        <v>13450194</v>
      </c>
      <c r="I16" s="18">
        <f>F16-G16</f>
        <v>18453237</v>
      </c>
    </row>
    <row r="17" spans="1:12" s="15" customFormat="1" ht="12.75" hidden="1" customHeight="1" x14ac:dyDescent="0.2">
      <c r="A17" s="16"/>
      <c r="B17" s="16"/>
      <c r="C17" s="17" t="s">
        <v>21</v>
      </c>
      <c r="D17" s="18">
        <v>103121379</v>
      </c>
      <c r="E17" s="18">
        <v>-26770100</v>
      </c>
      <c r="F17" s="18">
        <f t="shared" ref="F17:F21" si="2">D17+E17</f>
        <v>76351279</v>
      </c>
      <c r="G17" s="18">
        <v>28675400</v>
      </c>
      <c r="H17" s="18">
        <v>26053535</v>
      </c>
      <c r="I17" s="18">
        <f t="shared" ref="I17:I57" si="3">F17-G17</f>
        <v>47675879</v>
      </c>
    </row>
    <row r="18" spans="1:12" s="15" customFormat="1" ht="12.75" hidden="1" customHeight="1" x14ac:dyDescent="0.2">
      <c r="A18" s="16"/>
      <c r="B18" s="16"/>
      <c r="C18" s="17" t="s">
        <v>22</v>
      </c>
      <c r="D18" s="18">
        <v>10285345</v>
      </c>
      <c r="E18" s="18">
        <v>488486</v>
      </c>
      <c r="F18" s="18">
        <f t="shared" si="2"/>
        <v>10773831</v>
      </c>
      <c r="G18" s="18">
        <v>4395529</v>
      </c>
      <c r="H18" s="18">
        <v>3877551</v>
      </c>
      <c r="I18" s="18">
        <f t="shared" si="3"/>
        <v>6378302</v>
      </c>
    </row>
    <row r="19" spans="1:12" s="15" customFormat="1" ht="26.25" hidden="1" customHeight="1" x14ac:dyDescent="0.2">
      <c r="A19" s="16"/>
      <c r="B19" s="16"/>
      <c r="C19" s="17" t="s">
        <v>23</v>
      </c>
      <c r="D19" s="18">
        <v>21176527</v>
      </c>
      <c r="E19" s="18">
        <v>-417161</v>
      </c>
      <c r="F19" s="18">
        <f t="shared" si="2"/>
        <v>20759366</v>
      </c>
      <c r="G19" s="18">
        <v>10800782</v>
      </c>
      <c r="H19" s="18">
        <v>10787507</v>
      </c>
      <c r="I19" s="18">
        <f t="shared" si="3"/>
        <v>9958584</v>
      </c>
    </row>
    <row r="20" spans="1:12" s="15" customFormat="1" ht="26.25" hidden="1" customHeight="1" x14ac:dyDescent="0.2">
      <c r="A20" s="16"/>
      <c r="B20" s="16"/>
      <c r="C20" s="17" t="s">
        <v>24</v>
      </c>
      <c r="D20" s="18">
        <v>6448231</v>
      </c>
      <c r="E20" s="18">
        <v>-22932</v>
      </c>
      <c r="F20" s="18">
        <f t="shared" si="2"/>
        <v>6425299</v>
      </c>
      <c r="G20" s="18">
        <v>2808710</v>
      </c>
      <c r="H20" s="18">
        <v>2770868</v>
      </c>
      <c r="I20" s="18">
        <f t="shared" si="3"/>
        <v>3616589</v>
      </c>
    </row>
    <row r="21" spans="1:12" s="15" customFormat="1" ht="26.25" hidden="1" customHeight="1" x14ac:dyDescent="0.2">
      <c r="A21" s="16"/>
      <c r="B21" s="16"/>
      <c r="C21" s="17" t="s">
        <v>25</v>
      </c>
      <c r="D21" s="18">
        <v>4225734</v>
      </c>
      <c r="E21" s="18">
        <v>-124606</v>
      </c>
      <c r="F21" s="18">
        <f t="shared" si="2"/>
        <v>4101128</v>
      </c>
      <c r="G21" s="18">
        <v>1470578</v>
      </c>
      <c r="H21" s="18">
        <v>1470578</v>
      </c>
      <c r="I21" s="18">
        <f t="shared" si="3"/>
        <v>2630550</v>
      </c>
      <c r="L21" s="24"/>
    </row>
    <row r="22" spans="1:12" s="25" customFormat="1" ht="12.75" hidden="1" customHeight="1" x14ac:dyDescent="0.2">
      <c r="A22" s="16"/>
      <c r="B22" s="16"/>
      <c r="C22" s="17" t="s">
        <v>26</v>
      </c>
      <c r="D22" s="18">
        <f>SUM(D23:D24)</f>
        <v>9725937244</v>
      </c>
      <c r="E22" s="18">
        <f>SUM(E23:E24)</f>
        <v>-2451342760</v>
      </c>
      <c r="F22" s="18">
        <f t="shared" ref="F22:G22" si="4">SUM(F23:F24)</f>
        <v>7274594484</v>
      </c>
      <c r="G22" s="18">
        <f t="shared" si="4"/>
        <v>3888540523</v>
      </c>
      <c r="H22" s="18">
        <f>SUM(H23:H24)</f>
        <v>3836021857</v>
      </c>
      <c r="I22" s="18">
        <f t="shared" si="3"/>
        <v>3386053961</v>
      </c>
    </row>
    <row r="23" spans="1:12" s="25" customFormat="1" ht="12" hidden="1" customHeight="1" x14ac:dyDescent="0.2">
      <c r="A23" s="26"/>
      <c r="B23" s="26"/>
      <c r="C23" s="27" t="s">
        <v>27</v>
      </c>
      <c r="D23" s="28">
        <v>9251086050</v>
      </c>
      <c r="E23" s="28">
        <v>-2453719360</v>
      </c>
      <c r="F23" s="28">
        <f t="shared" ref="F23:F44" si="5">D23+E23</f>
        <v>6797366690</v>
      </c>
      <c r="G23" s="28">
        <v>3796353437</v>
      </c>
      <c r="H23" s="28">
        <v>3743834771</v>
      </c>
      <c r="I23" s="28">
        <f t="shared" si="3"/>
        <v>3001013253</v>
      </c>
    </row>
    <row r="24" spans="1:12" s="25" customFormat="1" ht="12" hidden="1" customHeight="1" x14ac:dyDescent="0.2">
      <c r="A24" s="26"/>
      <c r="B24" s="26"/>
      <c r="C24" s="27" t="s">
        <v>28</v>
      </c>
      <c r="D24" s="28">
        <v>474851194</v>
      </c>
      <c r="E24" s="28">
        <v>2376600</v>
      </c>
      <c r="F24" s="28">
        <f t="shared" si="5"/>
        <v>477227794</v>
      </c>
      <c r="G24" s="28">
        <v>92187086</v>
      </c>
      <c r="H24" s="28">
        <v>92187086</v>
      </c>
      <c r="I24" s="28">
        <f t="shared" si="3"/>
        <v>385040708</v>
      </c>
    </row>
    <row r="25" spans="1:12" s="15" customFormat="1" ht="26.25" hidden="1" customHeight="1" x14ac:dyDescent="0.2">
      <c r="A25" s="16"/>
      <c r="B25" s="16"/>
      <c r="C25" s="17" t="s">
        <v>29</v>
      </c>
      <c r="D25" s="18">
        <v>2629577173</v>
      </c>
      <c r="E25" s="18">
        <v>-37506467</v>
      </c>
      <c r="F25" s="18">
        <f t="shared" si="5"/>
        <v>2592070706</v>
      </c>
      <c r="G25" s="18">
        <v>1122432278</v>
      </c>
      <c r="H25" s="18">
        <v>1122343803</v>
      </c>
      <c r="I25" s="18">
        <f t="shared" si="3"/>
        <v>1469638428</v>
      </c>
    </row>
    <row r="26" spans="1:12" s="15" customFormat="1" ht="12.75" hidden="1" customHeight="1" x14ac:dyDescent="0.2">
      <c r="A26" s="16"/>
      <c r="B26" s="16"/>
      <c r="C26" s="17" t="s">
        <v>30</v>
      </c>
      <c r="D26" s="18">
        <v>25292009</v>
      </c>
      <c r="E26" s="18">
        <v>29749420</v>
      </c>
      <c r="F26" s="18">
        <f t="shared" si="5"/>
        <v>55041429</v>
      </c>
      <c r="G26" s="18">
        <v>19988144</v>
      </c>
      <c r="H26" s="18">
        <v>19988144</v>
      </c>
      <c r="I26" s="18">
        <f t="shared" si="3"/>
        <v>35053285</v>
      </c>
    </row>
    <row r="27" spans="1:12" s="15" customFormat="1" ht="12.75" hidden="1" customHeight="1" x14ac:dyDescent="0.2">
      <c r="A27" s="16"/>
      <c r="B27" s="16"/>
      <c r="C27" s="17" t="s">
        <v>31</v>
      </c>
      <c r="D27" s="18">
        <v>45690916</v>
      </c>
      <c r="E27" s="18">
        <v>11895112</v>
      </c>
      <c r="F27" s="18">
        <f t="shared" si="5"/>
        <v>57586028</v>
      </c>
      <c r="G27" s="18">
        <v>24147506</v>
      </c>
      <c r="H27" s="18">
        <v>22703270</v>
      </c>
      <c r="I27" s="18">
        <f t="shared" si="3"/>
        <v>33438522</v>
      </c>
    </row>
    <row r="28" spans="1:12" s="15" customFormat="1" ht="12.75" hidden="1" customHeight="1" x14ac:dyDescent="0.2">
      <c r="A28" s="16"/>
      <c r="B28" s="16"/>
      <c r="C28" s="17" t="s">
        <v>32</v>
      </c>
      <c r="D28" s="18">
        <v>170144260</v>
      </c>
      <c r="E28" s="18">
        <v>2516107</v>
      </c>
      <c r="F28" s="18">
        <f t="shared" si="5"/>
        <v>172660367</v>
      </c>
      <c r="G28" s="18">
        <v>67691870</v>
      </c>
      <c r="H28" s="18">
        <v>67317961</v>
      </c>
      <c r="I28" s="18">
        <f t="shared" si="3"/>
        <v>104968497</v>
      </c>
    </row>
    <row r="29" spans="1:12" s="15" customFormat="1" ht="12.75" hidden="1" customHeight="1" x14ac:dyDescent="0.2">
      <c r="A29" s="16"/>
      <c r="B29" s="16"/>
      <c r="C29" s="17" t="s">
        <v>33</v>
      </c>
      <c r="D29" s="18">
        <v>238398842</v>
      </c>
      <c r="E29" s="18">
        <v>-12510327</v>
      </c>
      <c r="F29" s="18">
        <f t="shared" si="5"/>
        <v>225888515</v>
      </c>
      <c r="G29" s="18">
        <v>93534066</v>
      </c>
      <c r="H29" s="18">
        <v>89046945</v>
      </c>
      <c r="I29" s="18">
        <f t="shared" si="3"/>
        <v>132354449</v>
      </c>
    </row>
    <row r="30" spans="1:12" s="15" customFormat="1" ht="12.75" hidden="1" customHeight="1" x14ac:dyDescent="0.2">
      <c r="A30" s="16"/>
      <c r="B30" s="16"/>
      <c r="C30" s="17" t="s">
        <v>34</v>
      </c>
      <c r="D30" s="18">
        <v>102942617</v>
      </c>
      <c r="E30" s="18">
        <v>6535492</v>
      </c>
      <c r="F30" s="18">
        <f t="shared" si="5"/>
        <v>109478109</v>
      </c>
      <c r="G30" s="18">
        <v>35157808</v>
      </c>
      <c r="H30" s="18">
        <v>33892258</v>
      </c>
      <c r="I30" s="18">
        <f t="shared" si="3"/>
        <v>74320301</v>
      </c>
    </row>
    <row r="31" spans="1:12" s="15" customFormat="1" ht="12.75" hidden="1" customHeight="1" x14ac:dyDescent="0.2">
      <c r="A31" s="16"/>
      <c r="B31" s="16"/>
      <c r="C31" s="17" t="s">
        <v>35</v>
      </c>
      <c r="D31" s="18">
        <v>148068914</v>
      </c>
      <c r="E31" s="18">
        <v>-915457</v>
      </c>
      <c r="F31" s="18">
        <f>D31+E31</f>
        <v>147153457</v>
      </c>
      <c r="G31" s="18">
        <v>72076190</v>
      </c>
      <c r="H31" s="18">
        <v>71457218</v>
      </c>
      <c r="I31" s="18">
        <f>F31-G31</f>
        <v>75077267</v>
      </c>
    </row>
    <row r="32" spans="1:12" s="15" customFormat="1" ht="26.25" hidden="1" customHeight="1" x14ac:dyDescent="0.2">
      <c r="A32" s="16"/>
      <c r="B32" s="16"/>
      <c r="C32" s="17" t="s">
        <v>36</v>
      </c>
      <c r="D32" s="18">
        <v>41019131</v>
      </c>
      <c r="E32" s="18">
        <v>698160</v>
      </c>
      <c r="F32" s="18">
        <f>D32+E32</f>
        <v>41717291</v>
      </c>
      <c r="G32" s="18">
        <v>16701718</v>
      </c>
      <c r="H32" s="18">
        <v>16701718</v>
      </c>
      <c r="I32" s="18">
        <f>F32-G32</f>
        <v>25015573</v>
      </c>
    </row>
    <row r="33" spans="1:9" s="15" customFormat="1" ht="12.75" hidden="1" customHeight="1" x14ac:dyDescent="0.2">
      <c r="A33" s="29"/>
      <c r="B33" s="29"/>
      <c r="C33" s="17" t="s">
        <v>37</v>
      </c>
      <c r="D33" s="18">
        <v>63469431</v>
      </c>
      <c r="E33" s="18">
        <v>1476206</v>
      </c>
      <c r="F33" s="18">
        <f>D33+E33</f>
        <v>64945637</v>
      </c>
      <c r="G33" s="18">
        <v>26888658</v>
      </c>
      <c r="H33" s="18">
        <v>26878673</v>
      </c>
      <c r="I33" s="18">
        <f>F33-G33</f>
        <v>38056979</v>
      </c>
    </row>
    <row r="34" spans="1:9" s="15" customFormat="1" ht="12.75" hidden="1" customHeight="1" x14ac:dyDescent="0.2">
      <c r="A34" s="16"/>
      <c r="B34" s="16"/>
      <c r="C34" s="17" t="s">
        <v>38</v>
      </c>
      <c r="D34" s="18">
        <v>99589492</v>
      </c>
      <c r="E34" s="18">
        <v>12904606</v>
      </c>
      <c r="F34" s="18">
        <f>D34+E34</f>
        <v>112494098</v>
      </c>
      <c r="G34" s="18">
        <v>42078615</v>
      </c>
      <c r="H34" s="18">
        <v>39020423</v>
      </c>
      <c r="I34" s="18">
        <f>F34-G34</f>
        <v>70415483</v>
      </c>
    </row>
    <row r="35" spans="1:9" s="15" customFormat="1" ht="12.75" hidden="1" customHeight="1" x14ac:dyDescent="0.2">
      <c r="A35" s="16"/>
      <c r="B35" s="16"/>
      <c r="C35" s="17" t="s">
        <v>39</v>
      </c>
      <c r="D35" s="18">
        <v>227336922</v>
      </c>
      <c r="E35" s="18">
        <v>59999730</v>
      </c>
      <c r="F35" s="18">
        <f>D35+E35</f>
        <v>287336652</v>
      </c>
      <c r="G35" s="18">
        <v>141694422</v>
      </c>
      <c r="H35" s="18">
        <v>107660881</v>
      </c>
      <c r="I35" s="18">
        <f>F35-G35</f>
        <v>145642230</v>
      </c>
    </row>
    <row r="36" spans="1:9" s="15" customFormat="1" ht="12.75" hidden="1" customHeight="1" x14ac:dyDescent="0.2">
      <c r="A36" s="16"/>
      <c r="B36" s="16"/>
      <c r="C36" s="17" t="s">
        <v>40</v>
      </c>
      <c r="D36" s="18">
        <v>97926347</v>
      </c>
      <c r="E36" s="18">
        <v>36276942</v>
      </c>
      <c r="F36" s="18">
        <f t="shared" si="5"/>
        <v>134203289</v>
      </c>
      <c r="G36" s="18">
        <v>53327503</v>
      </c>
      <c r="H36" s="18">
        <v>51417194</v>
      </c>
      <c r="I36" s="18">
        <f t="shared" si="3"/>
        <v>80875786</v>
      </c>
    </row>
    <row r="37" spans="1:9" s="15" customFormat="1" ht="12.75" hidden="1" customHeight="1" x14ac:dyDescent="0.2">
      <c r="A37" s="16"/>
      <c r="B37" s="16"/>
      <c r="C37" s="17" t="s">
        <v>41</v>
      </c>
      <c r="D37" s="18">
        <v>6162449</v>
      </c>
      <c r="E37" s="18">
        <v>107443</v>
      </c>
      <c r="F37" s="18">
        <f t="shared" si="5"/>
        <v>6269892</v>
      </c>
      <c r="G37" s="18">
        <v>2409249</v>
      </c>
      <c r="H37" s="18">
        <v>2390391</v>
      </c>
      <c r="I37" s="18">
        <f t="shared" si="3"/>
        <v>3860643</v>
      </c>
    </row>
    <row r="38" spans="1:9" s="15" customFormat="1" ht="26.25" hidden="1" customHeight="1" x14ac:dyDescent="0.2">
      <c r="A38" s="16"/>
      <c r="B38" s="16"/>
      <c r="C38" s="17" t="s">
        <v>42</v>
      </c>
      <c r="D38" s="18">
        <v>25106814</v>
      </c>
      <c r="E38" s="18">
        <v>-1021856</v>
      </c>
      <c r="F38" s="18">
        <f>D38+E38</f>
        <v>24084958</v>
      </c>
      <c r="G38" s="18">
        <v>8494746</v>
      </c>
      <c r="H38" s="18">
        <v>8492177</v>
      </c>
      <c r="I38" s="18">
        <f>F38-G38</f>
        <v>15590212</v>
      </c>
    </row>
    <row r="39" spans="1:9" s="15" customFormat="1" ht="12.75" hidden="1" customHeight="1" x14ac:dyDescent="0.2">
      <c r="A39" s="16"/>
      <c r="B39" s="16"/>
      <c r="C39" s="17" t="s">
        <v>43</v>
      </c>
      <c r="D39" s="18">
        <v>18139800</v>
      </c>
      <c r="E39" s="18">
        <v>77901441</v>
      </c>
      <c r="F39" s="18">
        <f t="shared" si="5"/>
        <v>96041241</v>
      </c>
      <c r="G39" s="18">
        <v>69964197</v>
      </c>
      <c r="H39" s="18">
        <v>69964197</v>
      </c>
      <c r="I39" s="18">
        <f t="shared" si="3"/>
        <v>26077044</v>
      </c>
    </row>
    <row r="40" spans="1:9" s="15" customFormat="1" ht="12.75" hidden="1" customHeight="1" x14ac:dyDescent="0.2">
      <c r="A40" s="16"/>
      <c r="B40" s="16"/>
      <c r="C40" s="17" t="s">
        <v>44</v>
      </c>
      <c r="D40" s="18">
        <v>2760000</v>
      </c>
      <c r="E40" s="18">
        <v>0</v>
      </c>
      <c r="F40" s="18">
        <f t="shared" si="5"/>
        <v>2760000</v>
      </c>
      <c r="G40" s="18">
        <v>981895</v>
      </c>
      <c r="H40" s="18">
        <v>981895</v>
      </c>
      <c r="I40" s="18">
        <f t="shared" si="3"/>
        <v>1778105</v>
      </c>
    </row>
    <row r="41" spans="1:9" s="15" customFormat="1" ht="12.75" hidden="1" customHeight="1" x14ac:dyDescent="0.2">
      <c r="A41" s="16"/>
      <c r="B41" s="16"/>
      <c r="C41" s="17" t="s">
        <v>45</v>
      </c>
      <c r="D41" s="18">
        <v>656700913</v>
      </c>
      <c r="E41" s="18">
        <v>122071264</v>
      </c>
      <c r="F41" s="18">
        <f t="shared" si="5"/>
        <v>778772177</v>
      </c>
      <c r="G41" s="18">
        <v>291022015</v>
      </c>
      <c r="H41" s="18">
        <v>291022015</v>
      </c>
      <c r="I41" s="18">
        <f t="shared" si="3"/>
        <v>487750162</v>
      </c>
    </row>
    <row r="42" spans="1:9" s="15" customFormat="1" ht="12.75" hidden="1" customHeight="1" x14ac:dyDescent="0.2">
      <c r="A42" s="16"/>
      <c r="B42" s="16"/>
      <c r="C42" s="17" t="s">
        <v>46</v>
      </c>
      <c r="D42" s="18">
        <v>3638050613</v>
      </c>
      <c r="E42" s="18">
        <v>-2350036148</v>
      </c>
      <c r="F42" s="18">
        <f t="shared" si="5"/>
        <v>1288014465</v>
      </c>
      <c r="G42" s="18">
        <v>0</v>
      </c>
      <c r="H42" s="18">
        <v>0</v>
      </c>
      <c r="I42" s="18">
        <f t="shared" si="3"/>
        <v>1288014465</v>
      </c>
    </row>
    <row r="43" spans="1:9" s="15" customFormat="1" ht="12.75" hidden="1" customHeight="1" x14ac:dyDescent="0.2">
      <c r="A43" s="16"/>
      <c r="B43" s="16"/>
      <c r="C43" s="17" t="s">
        <v>47</v>
      </c>
      <c r="D43" s="18">
        <v>1343002120</v>
      </c>
      <c r="E43" s="18">
        <v>0</v>
      </c>
      <c r="F43" s="18">
        <f t="shared" si="5"/>
        <v>1343002120</v>
      </c>
      <c r="G43" s="18">
        <v>795444823</v>
      </c>
      <c r="H43" s="18">
        <v>795444823</v>
      </c>
      <c r="I43" s="18">
        <f t="shared" si="3"/>
        <v>547557297</v>
      </c>
    </row>
    <row r="44" spans="1:9" s="23" customFormat="1" ht="13.5" hidden="1" customHeight="1" x14ac:dyDescent="0.2">
      <c r="A44" s="30"/>
      <c r="B44" s="30"/>
      <c r="C44" s="17" t="s">
        <v>48</v>
      </c>
      <c r="D44" s="18">
        <v>7288204166</v>
      </c>
      <c r="E44" s="18">
        <v>25927502</v>
      </c>
      <c r="F44" s="18">
        <f t="shared" si="5"/>
        <v>7314131668</v>
      </c>
      <c r="G44" s="18">
        <v>4060903986</v>
      </c>
      <c r="H44" s="18">
        <v>4059081275</v>
      </c>
      <c r="I44" s="18">
        <f t="shared" si="3"/>
        <v>3253227682</v>
      </c>
    </row>
    <row r="45" spans="1:9" s="15" customFormat="1" ht="12.75" hidden="1" customHeight="1" x14ac:dyDescent="0.2">
      <c r="A45" s="16"/>
      <c r="B45" s="16"/>
      <c r="C45" s="31" t="s">
        <v>49</v>
      </c>
      <c r="D45" s="20">
        <f>SUM(D46:D47)</f>
        <v>500296532</v>
      </c>
      <c r="E45" s="20">
        <f>SUM(E46:E47)</f>
        <v>3088147</v>
      </c>
      <c r="F45" s="20">
        <f t="shared" ref="F45:G45" si="6">SUM(F46:F47)</f>
        <v>503384679</v>
      </c>
      <c r="G45" s="20">
        <f t="shared" si="6"/>
        <v>208163554</v>
      </c>
      <c r="H45" s="20">
        <f>SUM(H46:H47)</f>
        <v>200738932</v>
      </c>
      <c r="I45" s="20">
        <f>F45-G45</f>
        <v>295221125</v>
      </c>
    </row>
    <row r="46" spans="1:9" s="23" customFormat="1" ht="12.75" hidden="1" customHeight="1" x14ac:dyDescent="0.2">
      <c r="A46" s="30"/>
      <c r="B46" s="30"/>
      <c r="C46" s="17" t="s">
        <v>50</v>
      </c>
      <c r="D46" s="18">
        <v>281606105</v>
      </c>
      <c r="E46" s="18">
        <v>312350</v>
      </c>
      <c r="F46" s="18">
        <f t="shared" ref="F46:F47" si="7">D46+E46</f>
        <v>281918455</v>
      </c>
      <c r="G46" s="18">
        <v>121070456</v>
      </c>
      <c r="H46" s="18">
        <v>117009833</v>
      </c>
      <c r="I46" s="18">
        <f t="shared" si="3"/>
        <v>160847999</v>
      </c>
    </row>
    <row r="47" spans="1:9" s="23" customFormat="1" ht="12.75" hidden="1" customHeight="1" x14ac:dyDescent="0.2">
      <c r="A47" s="30"/>
      <c r="B47" s="30"/>
      <c r="C47" s="17" t="s">
        <v>51</v>
      </c>
      <c r="D47" s="18">
        <v>218690427</v>
      </c>
      <c r="E47" s="18">
        <v>2775797</v>
      </c>
      <c r="F47" s="18">
        <f t="shared" si="7"/>
        <v>221466224</v>
      </c>
      <c r="G47" s="18">
        <v>87093098</v>
      </c>
      <c r="H47" s="18">
        <v>83729099</v>
      </c>
      <c r="I47" s="18">
        <f t="shared" si="3"/>
        <v>134373126</v>
      </c>
    </row>
    <row r="48" spans="1:9" s="15" customFormat="1" ht="12.75" hidden="1" customHeight="1" x14ac:dyDescent="0.2">
      <c r="A48" s="32"/>
      <c r="B48" s="32"/>
      <c r="C48" s="32" t="s">
        <v>52</v>
      </c>
      <c r="D48" s="20">
        <f>SUM(D49:D50)</f>
        <v>1148114751</v>
      </c>
      <c r="E48" s="20">
        <f>SUM(E49:E50)</f>
        <v>16373820</v>
      </c>
      <c r="F48" s="20">
        <f>SUM(F49:F50)</f>
        <v>1164488571</v>
      </c>
      <c r="G48" s="20">
        <f>SUM(G49:G50)</f>
        <v>452047449</v>
      </c>
      <c r="H48" s="20">
        <f>SUM(H49:H50)</f>
        <v>435330057</v>
      </c>
      <c r="I48" s="20">
        <f>F48-G48</f>
        <v>712441122</v>
      </c>
    </row>
    <row r="49" spans="1:10" s="23" customFormat="1" ht="12.75" hidden="1" customHeight="1" x14ac:dyDescent="0.2">
      <c r="A49" s="16"/>
      <c r="B49" s="16"/>
      <c r="C49" s="17" t="s">
        <v>53</v>
      </c>
      <c r="D49" s="18">
        <v>1102112397</v>
      </c>
      <c r="E49" s="18">
        <v>13895489</v>
      </c>
      <c r="F49" s="18">
        <f t="shared" ref="F49:F50" si="8">D49+E49</f>
        <v>1116007886</v>
      </c>
      <c r="G49" s="18">
        <v>432157600</v>
      </c>
      <c r="H49" s="18">
        <v>416656650</v>
      </c>
      <c r="I49" s="18">
        <f t="shared" si="3"/>
        <v>683850286</v>
      </c>
    </row>
    <row r="50" spans="1:10" s="23" customFormat="1" ht="12.75" hidden="1" customHeight="1" x14ac:dyDescent="0.2">
      <c r="A50" s="16"/>
      <c r="B50" s="16"/>
      <c r="C50" s="17" t="s">
        <v>54</v>
      </c>
      <c r="D50" s="18">
        <v>46002354</v>
      </c>
      <c r="E50" s="18">
        <v>2478331</v>
      </c>
      <c r="F50" s="18">
        <f t="shared" si="8"/>
        <v>48480685</v>
      </c>
      <c r="G50" s="18">
        <v>19889849</v>
      </c>
      <c r="H50" s="18">
        <v>18673407</v>
      </c>
      <c r="I50" s="18">
        <f t="shared" si="3"/>
        <v>28590836</v>
      </c>
    </row>
    <row r="51" spans="1:10" s="15" customFormat="1" ht="12.75" hidden="1" customHeight="1" x14ac:dyDescent="0.2">
      <c r="A51" s="32"/>
      <c r="B51" s="32"/>
      <c r="C51" s="32" t="s">
        <v>55</v>
      </c>
      <c r="D51" s="20">
        <f>SUM(D52:D57)</f>
        <v>2565919142</v>
      </c>
      <c r="E51" s="20">
        <f>SUM(E52:E57)</f>
        <v>365411256</v>
      </c>
      <c r="F51" s="20">
        <f>SUM(F52:F57)</f>
        <v>2931330398</v>
      </c>
      <c r="G51" s="20">
        <f>SUM(G52:G57)</f>
        <v>1492197520</v>
      </c>
      <c r="H51" s="20">
        <f>SUM(H52:H57)</f>
        <v>1462861482</v>
      </c>
      <c r="I51" s="20">
        <f>F51-G51</f>
        <v>1439132878</v>
      </c>
    </row>
    <row r="52" spans="1:10" s="15" customFormat="1" ht="26.25" hidden="1" customHeight="1" x14ac:dyDescent="0.2">
      <c r="A52" s="16"/>
      <c r="B52" s="16"/>
      <c r="C52" s="17" t="s">
        <v>56</v>
      </c>
      <c r="D52" s="18">
        <v>811663000</v>
      </c>
      <c r="E52" s="18">
        <v>8598646</v>
      </c>
      <c r="F52" s="18">
        <f t="shared" ref="F52:F57" si="9">D52+E52</f>
        <v>820261646</v>
      </c>
      <c r="G52" s="18">
        <v>471135949</v>
      </c>
      <c r="H52" s="18">
        <v>461067950</v>
      </c>
      <c r="I52" s="18">
        <f t="shared" si="3"/>
        <v>349125697</v>
      </c>
    </row>
    <row r="53" spans="1:10" s="23" customFormat="1" ht="12.75" hidden="1" customHeight="1" x14ac:dyDescent="0.2">
      <c r="A53" s="16"/>
      <c r="B53" s="16"/>
      <c r="C53" s="17" t="s">
        <v>57</v>
      </c>
      <c r="D53" s="18">
        <v>50724822</v>
      </c>
      <c r="E53" s="18">
        <v>11273105</v>
      </c>
      <c r="F53" s="18">
        <f t="shared" si="9"/>
        <v>61997927</v>
      </c>
      <c r="G53" s="18">
        <v>32118088</v>
      </c>
      <c r="H53" s="18">
        <v>30490604</v>
      </c>
      <c r="I53" s="18">
        <f t="shared" si="3"/>
        <v>29879839</v>
      </c>
    </row>
    <row r="54" spans="1:10" s="15" customFormat="1" ht="12.75" hidden="1" customHeight="1" x14ac:dyDescent="0.2">
      <c r="A54" s="16"/>
      <c r="B54" s="16"/>
      <c r="C54" s="17" t="s">
        <v>58</v>
      </c>
      <c r="D54" s="18">
        <v>1252014742</v>
      </c>
      <c r="E54" s="18">
        <v>74547909</v>
      </c>
      <c r="F54" s="18">
        <f t="shared" si="9"/>
        <v>1326562651</v>
      </c>
      <c r="G54" s="18">
        <v>522834325</v>
      </c>
      <c r="H54" s="18">
        <v>507355910</v>
      </c>
      <c r="I54" s="18">
        <f t="shared" si="3"/>
        <v>803728326</v>
      </c>
    </row>
    <row r="55" spans="1:10" s="15" customFormat="1" ht="12.75" hidden="1" customHeight="1" x14ac:dyDescent="0.2">
      <c r="A55" s="16"/>
      <c r="B55" s="16"/>
      <c r="C55" s="17" t="s">
        <v>59</v>
      </c>
      <c r="D55" s="18">
        <v>34390070</v>
      </c>
      <c r="E55" s="18">
        <v>20780525</v>
      </c>
      <c r="F55" s="18">
        <f t="shared" si="9"/>
        <v>55170595</v>
      </c>
      <c r="G55" s="18">
        <v>23286928</v>
      </c>
      <c r="H55" s="18">
        <v>21271754</v>
      </c>
      <c r="I55" s="18">
        <f t="shared" si="3"/>
        <v>31883667</v>
      </c>
    </row>
    <row r="56" spans="1:10" s="15" customFormat="1" ht="38.25" hidden="1" customHeight="1" x14ac:dyDescent="0.2">
      <c r="A56" s="16"/>
      <c r="B56" s="16"/>
      <c r="C56" s="17" t="s">
        <v>60</v>
      </c>
      <c r="D56" s="18">
        <v>9541731</v>
      </c>
      <c r="E56" s="18">
        <v>0</v>
      </c>
      <c r="F56" s="18">
        <f>D56+E56</f>
        <v>9541731</v>
      </c>
      <c r="G56" s="18">
        <v>3865649</v>
      </c>
      <c r="H56" s="18">
        <v>3718683</v>
      </c>
      <c r="I56" s="18">
        <f>F56-G56</f>
        <v>5676082</v>
      </c>
    </row>
    <row r="57" spans="1:10" s="15" customFormat="1" ht="12.75" hidden="1" customHeight="1" x14ac:dyDescent="0.2">
      <c r="A57" s="16"/>
      <c r="B57" s="16"/>
      <c r="C57" s="17" t="s">
        <v>61</v>
      </c>
      <c r="D57" s="18">
        <v>407584777</v>
      </c>
      <c r="E57" s="18">
        <v>250211071</v>
      </c>
      <c r="F57" s="18">
        <f t="shared" si="9"/>
        <v>657795848</v>
      </c>
      <c r="G57" s="18">
        <v>438956581</v>
      </c>
      <c r="H57" s="18">
        <v>438956581</v>
      </c>
      <c r="I57" s="18">
        <f t="shared" si="3"/>
        <v>218839267</v>
      </c>
    </row>
    <row r="58" spans="1:10" s="15" customFormat="1" ht="6" hidden="1" customHeight="1" x14ac:dyDescent="0.2">
      <c r="A58" s="33"/>
      <c r="B58" s="33"/>
      <c r="C58" s="34"/>
      <c r="D58" s="35"/>
      <c r="E58" s="35"/>
      <c r="F58" s="36"/>
      <c r="G58" s="35"/>
      <c r="H58" s="35"/>
      <c r="I58" s="35"/>
    </row>
    <row r="59" spans="1:10" s="15" customFormat="1" x14ac:dyDescent="0.2">
      <c r="A59" s="19" t="s">
        <v>62</v>
      </c>
      <c r="B59" s="19"/>
      <c r="C59" s="19"/>
      <c r="D59" s="20">
        <f t="shared" ref="D59:I59" si="10">SUM(D60,D94,D97,D100)</f>
        <v>42565367393</v>
      </c>
      <c r="E59" s="20">
        <f t="shared" si="10"/>
        <v>308717835</v>
      </c>
      <c r="F59" s="20">
        <f t="shared" si="10"/>
        <v>42874085228</v>
      </c>
      <c r="G59" s="20">
        <f t="shared" si="10"/>
        <v>19772910630</v>
      </c>
      <c r="H59" s="20">
        <f t="shared" si="10"/>
        <v>19758248941</v>
      </c>
      <c r="I59" s="20">
        <f t="shared" si="10"/>
        <v>23101174598</v>
      </c>
    </row>
    <row r="60" spans="1:10" s="15" customFormat="1" x14ac:dyDescent="0.2">
      <c r="A60" s="21"/>
      <c r="B60" s="21"/>
      <c r="C60" s="21" t="s">
        <v>15</v>
      </c>
      <c r="D60" s="20">
        <f t="shared" ref="D60:I60" si="11">SUM(D61:D71,D74:D93)</f>
        <v>41272558822</v>
      </c>
      <c r="E60" s="20">
        <f t="shared" si="11"/>
        <v>387053842</v>
      </c>
      <c r="F60" s="20">
        <f t="shared" si="11"/>
        <v>41659612664</v>
      </c>
      <c r="G60" s="20">
        <f t="shared" si="11"/>
        <v>19345730740</v>
      </c>
      <c r="H60" s="20">
        <f t="shared" si="11"/>
        <v>19331069051</v>
      </c>
      <c r="I60" s="20">
        <f t="shared" si="11"/>
        <v>22313881924</v>
      </c>
    </row>
    <row r="61" spans="1:10" s="37" customFormat="1" x14ac:dyDescent="0.2">
      <c r="A61" s="16"/>
      <c r="B61" s="16"/>
      <c r="C61" s="17" t="s">
        <v>16</v>
      </c>
      <c r="D61" s="18">
        <v>0</v>
      </c>
      <c r="E61" s="18">
        <v>0</v>
      </c>
      <c r="F61" s="18">
        <f t="shared" ref="F61:F96" si="12">D61+E61</f>
        <v>0</v>
      </c>
      <c r="G61" s="18">
        <v>0</v>
      </c>
      <c r="H61" s="18">
        <v>0</v>
      </c>
      <c r="I61" s="18">
        <f>F61-G61</f>
        <v>0</v>
      </c>
      <c r="J61" s="2"/>
    </row>
    <row r="62" spans="1:10" s="37" customFormat="1" x14ac:dyDescent="0.2">
      <c r="A62" s="16"/>
      <c r="B62" s="16"/>
      <c r="C62" s="17" t="s">
        <v>17</v>
      </c>
      <c r="D62" s="18">
        <v>1937040</v>
      </c>
      <c r="E62" s="18">
        <v>7301880</v>
      </c>
      <c r="F62" s="18">
        <f t="shared" si="12"/>
        <v>9238920</v>
      </c>
      <c r="G62" s="18">
        <v>7301880</v>
      </c>
      <c r="H62" s="18">
        <v>7301880</v>
      </c>
      <c r="I62" s="18">
        <f t="shared" ref="I62:I93" si="13">F62-G62</f>
        <v>1937040</v>
      </c>
      <c r="J62" s="2"/>
    </row>
    <row r="63" spans="1:10" s="37" customFormat="1" x14ac:dyDescent="0.2">
      <c r="A63" s="16"/>
      <c r="B63" s="16"/>
      <c r="C63" s="17" t="s">
        <v>18</v>
      </c>
      <c r="D63" s="18">
        <v>0</v>
      </c>
      <c r="E63" s="18">
        <v>0</v>
      </c>
      <c r="F63" s="18">
        <f t="shared" si="12"/>
        <v>0</v>
      </c>
      <c r="G63" s="18">
        <v>0</v>
      </c>
      <c r="H63" s="18">
        <v>0</v>
      </c>
      <c r="I63" s="18">
        <f t="shared" si="13"/>
        <v>0</v>
      </c>
      <c r="J63" s="2"/>
    </row>
    <row r="64" spans="1:10" s="37" customFormat="1" x14ac:dyDescent="0.2">
      <c r="A64" s="16"/>
      <c r="B64" s="16"/>
      <c r="C64" s="17" t="s">
        <v>19</v>
      </c>
      <c r="D64" s="18">
        <v>0</v>
      </c>
      <c r="E64" s="18">
        <v>0</v>
      </c>
      <c r="F64" s="18">
        <f t="shared" si="12"/>
        <v>0</v>
      </c>
      <c r="G64" s="18">
        <v>0</v>
      </c>
      <c r="H64" s="18">
        <v>0</v>
      </c>
      <c r="I64" s="18">
        <f t="shared" si="13"/>
        <v>0</v>
      </c>
      <c r="J64" s="2"/>
    </row>
    <row r="65" spans="1:10" s="37" customFormat="1" x14ac:dyDescent="0.2">
      <c r="A65" s="16"/>
      <c r="B65" s="16"/>
      <c r="C65" s="17" t="s">
        <v>20</v>
      </c>
      <c r="D65" s="18">
        <v>0</v>
      </c>
      <c r="E65" s="18">
        <v>0</v>
      </c>
      <c r="F65" s="18">
        <f t="shared" si="12"/>
        <v>0</v>
      </c>
      <c r="G65" s="18">
        <v>0</v>
      </c>
      <c r="H65" s="18">
        <v>0</v>
      </c>
      <c r="I65" s="18">
        <f t="shared" si="13"/>
        <v>0</v>
      </c>
      <c r="J65" s="2"/>
    </row>
    <row r="66" spans="1:10" s="37" customFormat="1" x14ac:dyDescent="0.2">
      <c r="A66" s="16"/>
      <c r="B66" s="16"/>
      <c r="C66" s="17" t="s">
        <v>21</v>
      </c>
      <c r="D66" s="18">
        <v>0</v>
      </c>
      <c r="E66" s="18">
        <v>8707910</v>
      </c>
      <c r="F66" s="18">
        <f t="shared" si="12"/>
        <v>8707910</v>
      </c>
      <c r="G66" s="18">
        <v>8707910</v>
      </c>
      <c r="H66" s="18">
        <v>8707910</v>
      </c>
      <c r="I66" s="18">
        <f t="shared" si="13"/>
        <v>0</v>
      </c>
      <c r="J66" s="2"/>
    </row>
    <row r="67" spans="1:10" s="37" customFormat="1" x14ac:dyDescent="0.2">
      <c r="A67" s="29"/>
      <c r="B67" s="29"/>
      <c r="C67" s="17" t="s">
        <v>22</v>
      </c>
      <c r="D67" s="18">
        <v>0</v>
      </c>
      <c r="E67" s="18">
        <v>0</v>
      </c>
      <c r="F67" s="18">
        <f t="shared" si="12"/>
        <v>0</v>
      </c>
      <c r="G67" s="18">
        <v>0</v>
      </c>
      <c r="H67" s="18">
        <v>0</v>
      </c>
      <c r="I67" s="18">
        <f t="shared" si="13"/>
        <v>0</v>
      </c>
      <c r="J67" s="2"/>
    </row>
    <row r="68" spans="1:10" s="37" customFormat="1" ht="25.5" x14ac:dyDescent="0.2">
      <c r="A68" s="16"/>
      <c r="B68" s="16"/>
      <c r="C68" s="17" t="s">
        <v>23</v>
      </c>
      <c r="D68" s="18">
        <f>SUM(D69:D70)</f>
        <v>0</v>
      </c>
      <c r="E68" s="18">
        <f>SUM(E69:E70)</f>
        <v>0</v>
      </c>
      <c r="F68" s="18">
        <f>SUM(D68:E68)</f>
        <v>0</v>
      </c>
      <c r="G68" s="18">
        <f t="shared" ref="G68:H68" si="14">SUM(G69:G70)</f>
        <v>0</v>
      </c>
      <c r="H68" s="18">
        <f t="shared" si="14"/>
        <v>0</v>
      </c>
      <c r="I68" s="18">
        <f t="shared" si="13"/>
        <v>0</v>
      </c>
      <c r="J68" s="2"/>
    </row>
    <row r="69" spans="1:10" s="39" customFormat="1" ht="25.5" x14ac:dyDescent="0.2">
      <c r="A69" s="26"/>
      <c r="B69" s="26"/>
      <c r="C69" s="17" t="s">
        <v>24</v>
      </c>
      <c r="D69" s="28">
        <v>0</v>
      </c>
      <c r="E69" s="28">
        <v>0</v>
      </c>
      <c r="F69" s="28">
        <f t="shared" si="12"/>
        <v>0</v>
      </c>
      <c r="G69" s="28">
        <v>0</v>
      </c>
      <c r="H69" s="28">
        <v>0</v>
      </c>
      <c r="I69" s="28">
        <f t="shared" si="13"/>
        <v>0</v>
      </c>
      <c r="J69" s="38"/>
    </row>
    <row r="70" spans="1:10" s="39" customFormat="1" ht="25.5" x14ac:dyDescent="0.2">
      <c r="A70" s="26"/>
      <c r="B70" s="26"/>
      <c r="C70" s="17" t="s">
        <v>25</v>
      </c>
      <c r="D70" s="28">
        <v>0</v>
      </c>
      <c r="E70" s="28">
        <v>0</v>
      </c>
      <c r="F70" s="28">
        <f t="shared" si="12"/>
        <v>0</v>
      </c>
      <c r="G70" s="28">
        <v>0</v>
      </c>
      <c r="H70" s="28">
        <v>0</v>
      </c>
      <c r="I70" s="28">
        <f t="shared" si="13"/>
        <v>0</v>
      </c>
      <c r="J70" s="38"/>
    </row>
    <row r="71" spans="1:10" s="37" customFormat="1" x14ac:dyDescent="0.2">
      <c r="A71" s="16"/>
      <c r="B71" s="16"/>
      <c r="C71" s="17" t="s">
        <v>26</v>
      </c>
      <c r="D71" s="18">
        <f>SUM(D72:D73)</f>
        <v>20778042553</v>
      </c>
      <c r="E71" s="18">
        <f t="shared" ref="E71:H71" si="15">SUM(E72:E73)</f>
        <v>133516194</v>
      </c>
      <c r="F71" s="18">
        <f t="shared" si="12"/>
        <v>20911558747</v>
      </c>
      <c r="G71" s="18">
        <f t="shared" si="15"/>
        <v>8703719808</v>
      </c>
      <c r="H71" s="18">
        <f t="shared" si="15"/>
        <v>8694800679</v>
      </c>
      <c r="I71" s="18">
        <f t="shared" si="13"/>
        <v>12207838939</v>
      </c>
      <c r="J71" s="2"/>
    </row>
    <row r="72" spans="1:10" s="39" customFormat="1" ht="12" x14ac:dyDescent="0.2">
      <c r="A72" s="26"/>
      <c r="B72" s="26"/>
      <c r="C72" s="27" t="s">
        <v>27</v>
      </c>
      <c r="D72" s="28">
        <v>2767396478</v>
      </c>
      <c r="E72" s="28">
        <v>92032937</v>
      </c>
      <c r="F72" s="28">
        <f t="shared" si="12"/>
        <v>2859429415</v>
      </c>
      <c r="G72" s="28">
        <v>1331992832</v>
      </c>
      <c r="H72" s="28">
        <v>1323474368</v>
      </c>
      <c r="I72" s="28">
        <f t="shared" si="13"/>
        <v>1527436583</v>
      </c>
      <c r="J72" s="38"/>
    </row>
    <row r="73" spans="1:10" s="39" customFormat="1" ht="12" x14ac:dyDescent="0.2">
      <c r="A73" s="26"/>
      <c r="B73" s="26"/>
      <c r="C73" s="27" t="s">
        <v>28</v>
      </c>
      <c r="D73" s="28">
        <v>18010646075</v>
      </c>
      <c r="E73" s="28">
        <v>41483257</v>
      </c>
      <c r="F73" s="28">
        <f>D73+E73</f>
        <v>18052129332</v>
      </c>
      <c r="G73" s="28">
        <v>7371726976</v>
      </c>
      <c r="H73" s="28">
        <v>7371326311</v>
      </c>
      <c r="I73" s="28">
        <f t="shared" si="13"/>
        <v>10680402356</v>
      </c>
      <c r="J73" s="38"/>
    </row>
    <row r="74" spans="1:10" s="37" customFormat="1" ht="25.5" x14ac:dyDescent="0.2">
      <c r="A74" s="16"/>
      <c r="B74" s="16"/>
      <c r="C74" s="17" t="s">
        <v>29</v>
      </c>
      <c r="D74" s="18">
        <v>52450119</v>
      </c>
      <c r="E74" s="18">
        <v>3901930</v>
      </c>
      <c r="F74" s="18">
        <f t="shared" si="12"/>
        <v>56352049</v>
      </c>
      <c r="G74" s="18">
        <v>3998462</v>
      </c>
      <c r="H74" s="18">
        <v>3998462</v>
      </c>
      <c r="I74" s="18">
        <f t="shared" si="13"/>
        <v>52353587</v>
      </c>
      <c r="J74" s="2"/>
    </row>
    <row r="75" spans="1:10" s="37" customFormat="1" x14ac:dyDescent="0.2">
      <c r="A75" s="16"/>
      <c r="B75" s="16"/>
      <c r="C75" s="17" t="s">
        <v>30</v>
      </c>
      <c r="D75" s="18">
        <v>2527307</v>
      </c>
      <c r="E75" s="18">
        <v>472693</v>
      </c>
      <c r="F75" s="18">
        <f t="shared" si="12"/>
        <v>3000000</v>
      </c>
      <c r="G75" s="18">
        <v>0</v>
      </c>
      <c r="H75" s="18">
        <v>0</v>
      </c>
      <c r="I75" s="18">
        <f t="shared" si="13"/>
        <v>3000000</v>
      </c>
      <c r="J75" s="2"/>
    </row>
    <row r="76" spans="1:10" s="37" customFormat="1" x14ac:dyDescent="0.2">
      <c r="A76" s="16"/>
      <c r="B76" s="16"/>
      <c r="C76" s="17" t="s">
        <v>31</v>
      </c>
      <c r="D76" s="18">
        <v>0</v>
      </c>
      <c r="E76" s="18">
        <v>0</v>
      </c>
      <c r="F76" s="18">
        <f t="shared" si="12"/>
        <v>0</v>
      </c>
      <c r="G76" s="18">
        <v>0</v>
      </c>
      <c r="H76" s="18">
        <v>0</v>
      </c>
      <c r="I76" s="18">
        <f t="shared" si="13"/>
        <v>0</v>
      </c>
      <c r="J76" s="2"/>
    </row>
    <row r="77" spans="1:10" s="37" customFormat="1" x14ac:dyDescent="0.2">
      <c r="A77" s="16"/>
      <c r="B77" s="16"/>
      <c r="C77" s="17" t="s">
        <v>32</v>
      </c>
      <c r="D77" s="18">
        <v>0</v>
      </c>
      <c r="E77" s="18">
        <v>0</v>
      </c>
      <c r="F77" s="18">
        <f t="shared" si="12"/>
        <v>0</v>
      </c>
      <c r="G77" s="18">
        <v>0</v>
      </c>
      <c r="H77" s="18">
        <v>0</v>
      </c>
      <c r="I77" s="18">
        <f t="shared" si="13"/>
        <v>0</v>
      </c>
      <c r="J77" s="2"/>
    </row>
    <row r="78" spans="1:10" s="37" customFormat="1" x14ac:dyDescent="0.2">
      <c r="A78" s="16"/>
      <c r="B78" s="16"/>
      <c r="C78" s="17" t="s">
        <v>33</v>
      </c>
      <c r="D78" s="18">
        <v>1411906813</v>
      </c>
      <c r="E78" s="18">
        <v>71590598</v>
      </c>
      <c r="F78" s="18">
        <f t="shared" si="12"/>
        <v>1483497411</v>
      </c>
      <c r="G78" s="18">
        <v>130145008</v>
      </c>
      <c r="H78" s="18">
        <v>129852275</v>
      </c>
      <c r="I78" s="18">
        <f t="shared" si="13"/>
        <v>1353352403</v>
      </c>
      <c r="J78" s="2"/>
    </row>
    <row r="79" spans="1:10" s="37" customFormat="1" x14ac:dyDescent="0.2">
      <c r="A79" s="16"/>
      <c r="B79" s="16"/>
      <c r="C79" s="17" t="s">
        <v>34</v>
      </c>
      <c r="D79" s="18">
        <v>25000000</v>
      </c>
      <c r="E79" s="18">
        <v>0</v>
      </c>
      <c r="F79" s="18">
        <f t="shared" si="12"/>
        <v>25000000</v>
      </c>
      <c r="G79" s="18">
        <v>0</v>
      </c>
      <c r="H79" s="18">
        <v>0</v>
      </c>
      <c r="I79" s="18">
        <f t="shared" si="13"/>
        <v>25000000</v>
      </c>
      <c r="J79" s="2"/>
    </row>
    <row r="80" spans="1:10" s="37" customFormat="1" ht="12.75" customHeight="1" x14ac:dyDescent="0.2">
      <c r="A80" s="16"/>
      <c r="B80" s="16"/>
      <c r="C80" s="17" t="s">
        <v>35</v>
      </c>
      <c r="D80" s="18">
        <v>0</v>
      </c>
      <c r="E80" s="18">
        <v>0</v>
      </c>
      <c r="F80" s="18">
        <f t="shared" si="12"/>
        <v>0</v>
      </c>
      <c r="G80" s="18">
        <v>0</v>
      </c>
      <c r="H80" s="18">
        <v>0</v>
      </c>
      <c r="I80" s="18">
        <f t="shared" si="13"/>
        <v>0</v>
      </c>
      <c r="J80" s="2"/>
    </row>
    <row r="81" spans="1:10" s="37" customFormat="1" ht="25.5" x14ac:dyDescent="0.2">
      <c r="A81" s="29"/>
      <c r="B81" s="29"/>
      <c r="C81" s="17" t="s">
        <v>36</v>
      </c>
      <c r="D81" s="18">
        <v>0</v>
      </c>
      <c r="E81" s="18">
        <v>0</v>
      </c>
      <c r="F81" s="18">
        <f t="shared" si="12"/>
        <v>0</v>
      </c>
      <c r="G81" s="18">
        <v>0</v>
      </c>
      <c r="H81" s="18">
        <v>0</v>
      </c>
      <c r="I81" s="18">
        <f t="shared" si="13"/>
        <v>0</v>
      </c>
      <c r="J81" s="2"/>
    </row>
    <row r="82" spans="1:10" s="37" customFormat="1" x14ac:dyDescent="0.2">
      <c r="A82" s="16"/>
      <c r="B82" s="16"/>
      <c r="C82" s="17" t="s">
        <v>37</v>
      </c>
      <c r="D82" s="18">
        <v>0</v>
      </c>
      <c r="E82" s="18">
        <v>31485442</v>
      </c>
      <c r="F82" s="18">
        <f t="shared" si="12"/>
        <v>31485442</v>
      </c>
      <c r="G82" s="18">
        <v>2530600</v>
      </c>
      <c r="H82" s="18">
        <v>2530600</v>
      </c>
      <c r="I82" s="18">
        <f t="shared" si="13"/>
        <v>28954842</v>
      </c>
      <c r="J82" s="2"/>
    </row>
    <row r="83" spans="1:10" s="37" customFormat="1" x14ac:dyDescent="0.2">
      <c r="A83" s="16"/>
      <c r="B83" s="16"/>
      <c r="C83" s="17" t="s">
        <v>38</v>
      </c>
      <c r="D83" s="18">
        <v>0</v>
      </c>
      <c r="E83" s="18">
        <v>0</v>
      </c>
      <c r="F83" s="18">
        <f t="shared" si="12"/>
        <v>0</v>
      </c>
      <c r="G83" s="18">
        <v>0</v>
      </c>
      <c r="H83" s="18">
        <v>0</v>
      </c>
      <c r="I83" s="18">
        <f t="shared" si="13"/>
        <v>0</v>
      </c>
      <c r="J83" s="2"/>
    </row>
    <row r="84" spans="1:10" s="37" customFormat="1" x14ac:dyDescent="0.2">
      <c r="A84" s="16"/>
      <c r="B84" s="16"/>
      <c r="C84" s="17" t="s">
        <v>39</v>
      </c>
      <c r="D84" s="18">
        <v>0</v>
      </c>
      <c r="E84" s="18">
        <v>0</v>
      </c>
      <c r="F84" s="18">
        <f t="shared" si="12"/>
        <v>0</v>
      </c>
      <c r="G84" s="18">
        <v>0</v>
      </c>
      <c r="H84" s="18">
        <v>0</v>
      </c>
      <c r="I84" s="18">
        <f t="shared" si="13"/>
        <v>0</v>
      </c>
      <c r="J84" s="2"/>
    </row>
    <row r="85" spans="1:10" s="37" customFormat="1" x14ac:dyDescent="0.2">
      <c r="A85" s="16"/>
      <c r="B85" s="16"/>
      <c r="C85" s="17" t="s">
        <v>40</v>
      </c>
      <c r="D85" s="18">
        <v>0</v>
      </c>
      <c r="E85" s="18">
        <v>0</v>
      </c>
      <c r="F85" s="18">
        <f t="shared" si="12"/>
        <v>0</v>
      </c>
      <c r="G85" s="18">
        <v>0</v>
      </c>
      <c r="H85" s="18">
        <v>0</v>
      </c>
      <c r="I85" s="18">
        <f t="shared" si="13"/>
        <v>0</v>
      </c>
      <c r="J85" s="2"/>
    </row>
    <row r="86" spans="1:10" s="37" customFormat="1" x14ac:dyDescent="0.2">
      <c r="A86" s="16"/>
      <c r="B86" s="16"/>
      <c r="C86" s="17" t="s">
        <v>41</v>
      </c>
      <c r="D86" s="18">
        <v>0</v>
      </c>
      <c r="E86" s="18">
        <v>0</v>
      </c>
      <c r="F86" s="18">
        <f t="shared" si="12"/>
        <v>0</v>
      </c>
      <c r="G86" s="18">
        <v>0</v>
      </c>
      <c r="H86" s="18">
        <v>0</v>
      </c>
      <c r="I86" s="18">
        <f t="shared" si="13"/>
        <v>0</v>
      </c>
      <c r="J86" s="2"/>
    </row>
    <row r="87" spans="1:10" s="37" customFormat="1" ht="25.5" x14ac:dyDescent="0.2">
      <c r="A87" s="16"/>
      <c r="B87" s="16"/>
      <c r="C87" s="17" t="s">
        <v>42</v>
      </c>
      <c r="D87" s="18">
        <v>0</v>
      </c>
      <c r="E87" s="18">
        <v>0</v>
      </c>
      <c r="F87" s="18">
        <f t="shared" si="12"/>
        <v>0</v>
      </c>
      <c r="G87" s="18">
        <v>0</v>
      </c>
      <c r="H87" s="18">
        <v>0</v>
      </c>
      <c r="I87" s="18">
        <f t="shared" si="13"/>
        <v>0</v>
      </c>
      <c r="J87" s="2"/>
    </row>
    <row r="88" spans="1:10" s="37" customFormat="1" x14ac:dyDescent="0.2">
      <c r="A88" s="29"/>
      <c r="B88" s="29"/>
      <c r="C88" s="17" t="s">
        <v>43</v>
      </c>
      <c r="D88" s="18">
        <v>1600000000</v>
      </c>
      <c r="E88" s="18">
        <v>0</v>
      </c>
      <c r="F88" s="18">
        <f t="shared" si="12"/>
        <v>1600000000</v>
      </c>
      <c r="G88" s="18">
        <v>791711200</v>
      </c>
      <c r="H88" s="18">
        <v>791711200</v>
      </c>
      <c r="I88" s="18">
        <f t="shared" si="13"/>
        <v>808288800</v>
      </c>
      <c r="J88" s="2"/>
    </row>
    <row r="89" spans="1:10" s="37" customFormat="1" x14ac:dyDescent="0.2">
      <c r="A89" s="29"/>
      <c r="B89" s="29"/>
      <c r="C89" s="17" t="s">
        <v>44</v>
      </c>
      <c r="D89" s="18">
        <v>0</v>
      </c>
      <c r="E89" s="18">
        <v>0</v>
      </c>
      <c r="F89" s="18">
        <f t="shared" si="12"/>
        <v>0</v>
      </c>
      <c r="G89" s="18">
        <v>0</v>
      </c>
      <c r="H89" s="18">
        <v>0</v>
      </c>
      <c r="I89" s="18">
        <f t="shared" si="13"/>
        <v>0</v>
      </c>
      <c r="J89" s="2"/>
    </row>
    <row r="90" spans="1:10" s="37" customFormat="1" x14ac:dyDescent="0.2">
      <c r="A90" s="16"/>
      <c r="B90" s="16"/>
      <c r="C90" s="17" t="s">
        <v>45</v>
      </c>
      <c r="D90" s="18">
        <v>932411963</v>
      </c>
      <c r="E90" s="18">
        <v>0</v>
      </c>
      <c r="F90" s="18">
        <f t="shared" si="12"/>
        <v>932411963</v>
      </c>
      <c r="G90" s="18">
        <v>351765005</v>
      </c>
      <c r="H90" s="18">
        <v>351765005</v>
      </c>
      <c r="I90" s="18">
        <f t="shared" si="13"/>
        <v>580646958</v>
      </c>
      <c r="J90" s="2"/>
    </row>
    <row r="91" spans="1:10" s="37" customFormat="1" x14ac:dyDescent="0.2">
      <c r="A91" s="16"/>
      <c r="B91" s="16"/>
      <c r="C91" s="17" t="s">
        <v>46</v>
      </c>
      <c r="D91" s="18">
        <v>275481849</v>
      </c>
      <c r="E91" s="18">
        <v>126413121</v>
      </c>
      <c r="F91" s="18">
        <f t="shared" si="12"/>
        <v>401894970</v>
      </c>
      <c r="G91" s="18">
        <v>0</v>
      </c>
      <c r="H91" s="18">
        <v>0</v>
      </c>
      <c r="I91" s="18">
        <f t="shared" si="13"/>
        <v>401894970</v>
      </c>
      <c r="J91" s="2"/>
    </row>
    <row r="92" spans="1:10" s="37" customFormat="1" ht="12.75" customHeight="1" x14ac:dyDescent="0.2">
      <c r="A92" s="16"/>
      <c r="B92" s="16"/>
      <c r="C92" s="17" t="s">
        <v>47</v>
      </c>
      <c r="D92" s="18">
        <v>0</v>
      </c>
      <c r="E92" s="18">
        <v>0</v>
      </c>
      <c r="F92" s="18">
        <f t="shared" si="12"/>
        <v>0</v>
      </c>
      <c r="G92" s="18">
        <v>0</v>
      </c>
      <c r="H92" s="18">
        <v>0</v>
      </c>
      <c r="I92" s="18">
        <f t="shared" si="13"/>
        <v>0</v>
      </c>
      <c r="J92" s="2"/>
    </row>
    <row r="93" spans="1:10" s="37" customFormat="1" x14ac:dyDescent="0.2">
      <c r="A93" s="16"/>
      <c r="B93" s="16"/>
      <c r="C93" s="17" t="s">
        <v>48</v>
      </c>
      <c r="D93" s="18">
        <v>16192801178</v>
      </c>
      <c r="E93" s="18">
        <v>3664074</v>
      </c>
      <c r="F93" s="18">
        <f t="shared" si="12"/>
        <v>16196465252</v>
      </c>
      <c r="G93" s="18">
        <v>9345850867</v>
      </c>
      <c r="H93" s="18">
        <v>9340401040</v>
      </c>
      <c r="I93" s="18">
        <f t="shared" si="13"/>
        <v>6850614385</v>
      </c>
      <c r="J93" s="2"/>
    </row>
    <row r="94" spans="1:10" s="37" customFormat="1" x14ac:dyDescent="0.2">
      <c r="A94" s="16"/>
      <c r="B94" s="16"/>
      <c r="C94" s="31" t="s">
        <v>49</v>
      </c>
      <c r="D94" s="20">
        <f>SUM(D95:D96)</f>
        <v>0</v>
      </c>
      <c r="E94" s="20">
        <f>SUM(E95:E96)</f>
        <v>0</v>
      </c>
      <c r="F94" s="20">
        <f t="shared" ref="F94:H94" si="16">SUM(F95:F96)</f>
        <v>0</v>
      </c>
      <c r="G94" s="20">
        <f t="shared" si="16"/>
        <v>0</v>
      </c>
      <c r="H94" s="20">
        <f t="shared" si="16"/>
        <v>0</v>
      </c>
      <c r="I94" s="20">
        <f>F94-G94</f>
        <v>0</v>
      </c>
      <c r="J94" s="2"/>
    </row>
    <row r="95" spans="1:10" s="37" customFormat="1" x14ac:dyDescent="0.2">
      <c r="A95" s="30"/>
      <c r="B95" s="30"/>
      <c r="C95" s="17" t="s">
        <v>50</v>
      </c>
      <c r="D95" s="18">
        <v>0</v>
      </c>
      <c r="E95" s="18">
        <v>0</v>
      </c>
      <c r="F95" s="18">
        <f t="shared" si="12"/>
        <v>0</v>
      </c>
      <c r="G95" s="18">
        <v>0</v>
      </c>
      <c r="H95" s="18">
        <v>0</v>
      </c>
      <c r="I95" s="18">
        <f t="shared" ref="I95:I96" si="17">F95-G95</f>
        <v>0</v>
      </c>
      <c r="J95" s="2"/>
    </row>
    <row r="96" spans="1:10" s="37" customFormat="1" ht="25.5" x14ac:dyDescent="0.2">
      <c r="A96" s="30"/>
      <c r="B96" s="30"/>
      <c r="C96" s="17" t="s">
        <v>51</v>
      </c>
      <c r="D96" s="18">
        <v>0</v>
      </c>
      <c r="E96" s="18">
        <v>0</v>
      </c>
      <c r="F96" s="18">
        <f t="shared" si="12"/>
        <v>0</v>
      </c>
      <c r="G96" s="18">
        <v>0</v>
      </c>
      <c r="H96" s="18">
        <v>0</v>
      </c>
      <c r="I96" s="18">
        <f t="shared" si="17"/>
        <v>0</v>
      </c>
      <c r="J96" s="2"/>
    </row>
    <row r="97" spans="1:10" s="37" customFormat="1" x14ac:dyDescent="0.2">
      <c r="A97" s="32"/>
      <c r="B97" s="32"/>
      <c r="C97" s="32" t="s">
        <v>52</v>
      </c>
      <c r="D97" s="20">
        <f>SUM(D98:D99)</f>
        <v>0</v>
      </c>
      <c r="E97" s="20">
        <f>SUM(E98:E99)</f>
        <v>0</v>
      </c>
      <c r="F97" s="20">
        <f>SUM(F98:F99)</f>
        <v>0</v>
      </c>
      <c r="G97" s="20">
        <f>SUM(G98:G99)</f>
        <v>0</v>
      </c>
      <c r="H97" s="20">
        <f>SUM(H98:H99)</f>
        <v>0</v>
      </c>
      <c r="I97" s="20">
        <f>F97-G97</f>
        <v>0</v>
      </c>
      <c r="J97" s="2"/>
    </row>
    <row r="98" spans="1:10" s="37" customFormat="1" x14ac:dyDescent="0.2">
      <c r="A98" s="16"/>
      <c r="B98" s="16"/>
      <c r="C98" s="17" t="s">
        <v>53</v>
      </c>
      <c r="D98" s="18">
        <v>0</v>
      </c>
      <c r="E98" s="18">
        <v>0</v>
      </c>
      <c r="F98" s="18">
        <f t="shared" ref="F98:F99" si="18">D98+E98</f>
        <v>0</v>
      </c>
      <c r="G98" s="18">
        <v>0</v>
      </c>
      <c r="H98" s="18">
        <v>0</v>
      </c>
      <c r="I98" s="18">
        <f t="shared" ref="I98:I99" si="19">F98-G98</f>
        <v>0</v>
      </c>
      <c r="J98" s="2"/>
    </row>
    <row r="99" spans="1:10" s="37" customFormat="1" x14ac:dyDescent="0.2">
      <c r="A99" s="16"/>
      <c r="B99" s="16"/>
      <c r="C99" s="17" t="s">
        <v>54</v>
      </c>
      <c r="D99" s="18">
        <v>0</v>
      </c>
      <c r="E99" s="18">
        <v>0</v>
      </c>
      <c r="F99" s="18">
        <f t="shared" si="18"/>
        <v>0</v>
      </c>
      <c r="G99" s="18">
        <v>0</v>
      </c>
      <c r="H99" s="18">
        <v>0</v>
      </c>
      <c r="I99" s="18">
        <f t="shared" si="19"/>
        <v>0</v>
      </c>
      <c r="J99" s="2"/>
    </row>
    <row r="100" spans="1:10" s="37" customFormat="1" x14ac:dyDescent="0.2">
      <c r="A100" s="32"/>
      <c r="B100" s="32"/>
      <c r="C100" s="32" t="s">
        <v>55</v>
      </c>
      <c r="D100" s="20">
        <f>SUM(D101:D106)</f>
        <v>1292808571</v>
      </c>
      <c r="E100" s="20">
        <f>SUM(E101:E106)</f>
        <v>-78336007</v>
      </c>
      <c r="F100" s="20">
        <f>SUM(F101:F106)</f>
        <v>1214472564</v>
      </c>
      <c r="G100" s="20">
        <f>SUM(G101:G106)</f>
        <v>427179890</v>
      </c>
      <c r="H100" s="20">
        <f>SUM(H101:H106)</f>
        <v>427179890</v>
      </c>
      <c r="I100" s="20">
        <f>F100-G100</f>
        <v>787292674</v>
      </c>
      <c r="J100" s="2"/>
    </row>
    <row r="101" spans="1:10" s="37" customFormat="1" ht="25.5" x14ac:dyDescent="0.2">
      <c r="A101" s="16"/>
      <c r="B101" s="16"/>
      <c r="C101" s="17" t="s">
        <v>56</v>
      </c>
      <c r="D101" s="18">
        <v>0</v>
      </c>
      <c r="E101" s="18">
        <v>0</v>
      </c>
      <c r="F101" s="18">
        <f t="shared" ref="F101:F106" si="20">D101+E101</f>
        <v>0</v>
      </c>
      <c r="G101" s="18">
        <v>0</v>
      </c>
      <c r="H101" s="18">
        <v>0</v>
      </c>
      <c r="I101" s="18">
        <f t="shared" ref="I101:I106" si="21">F101-G101</f>
        <v>0</v>
      </c>
      <c r="J101" s="2"/>
    </row>
    <row r="102" spans="1:10" s="37" customFormat="1" x14ac:dyDescent="0.2">
      <c r="A102" s="16"/>
      <c r="B102" s="16"/>
      <c r="C102" s="17" t="s">
        <v>57</v>
      </c>
      <c r="D102" s="18">
        <v>0</v>
      </c>
      <c r="E102" s="18">
        <v>0</v>
      </c>
      <c r="F102" s="18">
        <f t="shared" si="20"/>
        <v>0</v>
      </c>
      <c r="G102" s="18">
        <v>0</v>
      </c>
      <c r="H102" s="18">
        <v>0</v>
      </c>
      <c r="I102" s="18">
        <f t="shared" si="21"/>
        <v>0</v>
      </c>
      <c r="J102" s="2"/>
    </row>
    <row r="103" spans="1:10" s="37" customFormat="1" x14ac:dyDescent="0.2">
      <c r="A103" s="16"/>
      <c r="B103" s="16"/>
      <c r="C103" s="17" t="s">
        <v>58</v>
      </c>
      <c r="D103" s="18">
        <v>94273244</v>
      </c>
      <c r="E103" s="18">
        <v>-3000000</v>
      </c>
      <c r="F103" s="18">
        <f t="shared" si="20"/>
        <v>91273244</v>
      </c>
      <c r="G103" s="18">
        <v>0</v>
      </c>
      <c r="H103" s="18">
        <v>0</v>
      </c>
      <c r="I103" s="18">
        <f t="shared" si="21"/>
        <v>91273244</v>
      </c>
      <c r="J103" s="2"/>
    </row>
    <row r="104" spans="1:10" s="37" customFormat="1" x14ac:dyDescent="0.2">
      <c r="A104" s="16"/>
      <c r="B104" s="16"/>
      <c r="C104" s="17" t="s">
        <v>59</v>
      </c>
      <c r="D104" s="18">
        <v>0</v>
      </c>
      <c r="E104" s="18">
        <v>0</v>
      </c>
      <c r="F104" s="18">
        <f t="shared" si="20"/>
        <v>0</v>
      </c>
      <c r="G104" s="18">
        <v>0</v>
      </c>
      <c r="H104" s="18">
        <v>0</v>
      </c>
      <c r="I104" s="18">
        <f t="shared" si="21"/>
        <v>0</v>
      </c>
      <c r="J104" s="2"/>
    </row>
    <row r="105" spans="1:10" s="37" customFormat="1" ht="38.25" x14ac:dyDescent="0.2">
      <c r="A105" s="16"/>
      <c r="B105" s="16"/>
      <c r="C105" s="17" t="s">
        <v>60</v>
      </c>
      <c r="D105" s="18">
        <v>0</v>
      </c>
      <c r="E105" s="18">
        <v>0</v>
      </c>
      <c r="F105" s="18">
        <f>D105+E105</f>
        <v>0</v>
      </c>
      <c r="G105" s="18">
        <v>0</v>
      </c>
      <c r="H105" s="18">
        <v>0</v>
      </c>
      <c r="I105" s="18">
        <f>F105-G105</f>
        <v>0</v>
      </c>
      <c r="J105" s="2"/>
    </row>
    <row r="106" spans="1:10" s="37" customFormat="1" x14ac:dyDescent="0.2">
      <c r="A106" s="16"/>
      <c r="B106" s="16"/>
      <c r="C106" s="17" t="s">
        <v>61</v>
      </c>
      <c r="D106" s="18">
        <v>1198535327</v>
      </c>
      <c r="E106" s="18">
        <v>-75336007</v>
      </c>
      <c r="F106" s="18">
        <f t="shared" si="20"/>
        <v>1123199320</v>
      </c>
      <c r="G106" s="18">
        <v>427179890</v>
      </c>
      <c r="H106" s="18">
        <v>427179890</v>
      </c>
      <c r="I106" s="18">
        <f t="shared" si="21"/>
        <v>696019430</v>
      </c>
      <c r="J106" s="2"/>
    </row>
    <row r="107" spans="1:10" s="37" customFormat="1" ht="2.1" customHeight="1" x14ac:dyDescent="0.2">
      <c r="A107" s="30"/>
      <c r="B107" s="30"/>
      <c r="C107" s="17"/>
      <c r="D107" s="18"/>
      <c r="E107" s="18"/>
      <c r="F107" s="18"/>
      <c r="G107" s="18"/>
      <c r="H107" s="18"/>
      <c r="I107" s="18"/>
      <c r="J107" s="2"/>
    </row>
    <row r="108" spans="1:10" s="43" customFormat="1" x14ac:dyDescent="0.2">
      <c r="A108" s="40" t="s">
        <v>63</v>
      </c>
      <c r="B108" s="40"/>
      <c r="C108" s="40"/>
      <c r="D108" s="41">
        <f>SUM(D59+D10)</f>
        <v>75448067624</v>
      </c>
      <c r="E108" s="41">
        <f>SUM(E59+E10)</f>
        <v>-3748365673</v>
      </c>
      <c r="F108" s="41">
        <f>SUM(F59+F10)</f>
        <v>71699701951</v>
      </c>
      <c r="G108" s="41">
        <f>SUM(G59+G10)</f>
        <v>33521055700</v>
      </c>
      <c r="H108" s="41">
        <f>SUM(H59+H10)</f>
        <v>33271764334</v>
      </c>
      <c r="I108" s="41">
        <f>F108-G108</f>
        <v>38178646251</v>
      </c>
      <c r="J108" s="42"/>
    </row>
    <row r="109" spans="1:10" s="37" customFormat="1" x14ac:dyDescent="0.2">
      <c r="A109" s="44" t="s">
        <v>64</v>
      </c>
      <c r="B109" s="44"/>
      <c r="C109" s="44"/>
      <c r="D109" s="45"/>
      <c r="E109" s="45"/>
      <c r="F109" s="45"/>
      <c r="G109" s="45"/>
      <c r="H109" s="45"/>
      <c r="I109" s="45"/>
      <c r="J109" s="2"/>
    </row>
    <row r="110" spans="1:10" x14ac:dyDescent="0.2">
      <c r="F110" s="47"/>
      <c r="G110" s="47"/>
      <c r="H110" s="47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2021-08-26T16:57:05Z</dcterms:created>
  <dcterms:modified xsi:type="dcterms:W3CDTF">2021-08-26T16:57:05Z</dcterms:modified>
</cp:coreProperties>
</file>