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Carlitos\1 GOBIERNO JUN 2021\"/>
    </mc:Choice>
  </mc:AlternateContent>
  <bookViews>
    <workbookView xWindow="0" yWindow="0" windowWidth="16710" windowHeight="1036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83" i="1"/>
  <c r="G75" i="1"/>
  <c r="G101" i="1" s="1"/>
  <c r="F75" i="1"/>
  <c r="F101" i="1" s="1"/>
  <c r="F103" i="1" s="1"/>
  <c r="C71" i="1"/>
  <c r="B71" i="1"/>
  <c r="G69" i="1"/>
  <c r="G71" i="1" s="1"/>
  <c r="F69" i="1"/>
  <c r="F71" i="1" s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G103" i="1" l="1"/>
  <c r="B103" i="1"/>
  <c r="F107" i="1" s="1"/>
  <c r="C103" i="1"/>
  <c r="G107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<sst xmlns="http://schemas.openxmlformats.org/spreadsheetml/2006/main" count="129" uniqueCount="126">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</sst>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2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12782734064</v>
      </c>
      <c r="C11" s="15">
        <f>SUM(C12:C18)</f>
        <v>9236149918</v>
      </c>
      <c r="D11" s="16"/>
      <c r="E11" s="12" t="s">
        <v>13</v>
      </c>
      <c r="F11" s="15">
        <f>SUM(F12:F20)</f>
        <v>2724036167</v>
      </c>
      <c r="G11" s="15">
        <f>SUM(G12:G20)</f>
        <v>2241788407</v>
      </c>
    </row>
    <row r="12" spans="1:9" s="14" customFormat="1" ht="12.75" x14ac:dyDescent="0.25">
      <c r="A12" s="17" t="s">
        <v>14</v>
      </c>
      <c r="B12" s="18">
        <v>25107140</v>
      </c>
      <c r="C12" s="18">
        <v>2750916</v>
      </c>
      <c r="D12" s="19"/>
      <c r="E12" s="17" t="s">
        <v>15</v>
      </c>
      <c r="F12" s="18">
        <v>567451755</v>
      </c>
      <c r="G12" s="18">
        <v>833829096</v>
      </c>
    </row>
    <row r="13" spans="1:9" s="14" customFormat="1" ht="12.75" x14ac:dyDescent="0.25">
      <c r="A13" s="17" t="s">
        <v>16</v>
      </c>
      <c r="B13" s="18">
        <v>2859482574</v>
      </c>
      <c r="C13" s="18">
        <v>1930311481</v>
      </c>
      <c r="D13" s="19"/>
      <c r="E13" s="17" t="s">
        <v>17</v>
      </c>
      <c r="F13" s="18">
        <v>95322522</v>
      </c>
      <c r="G13" s="18">
        <v>175280566</v>
      </c>
    </row>
    <row r="14" spans="1:9" s="14" customFormat="1" ht="12.75" x14ac:dyDescent="0.25">
      <c r="A14" s="17" t="s">
        <v>18</v>
      </c>
      <c r="B14" s="18">
        <v>1969607353</v>
      </c>
      <c r="C14" s="18">
        <v>1997776157</v>
      </c>
      <c r="D14" s="19"/>
      <c r="E14" s="17" t="s">
        <v>19</v>
      </c>
      <c r="F14" s="18">
        <v>0</v>
      </c>
      <c r="G14" s="18">
        <v>403113775</v>
      </c>
    </row>
    <row r="15" spans="1:9" s="14" customFormat="1" ht="12.75" x14ac:dyDescent="0.25">
      <c r="A15" s="17" t="s">
        <v>20</v>
      </c>
      <c r="B15" s="18">
        <v>6714291446</v>
      </c>
      <c r="C15" s="18">
        <v>5298957991</v>
      </c>
      <c r="D15" s="19"/>
      <c r="E15" s="17" t="s">
        <v>21</v>
      </c>
      <c r="F15" s="18">
        <v>21658381</v>
      </c>
      <c r="G15" s="18">
        <v>56518</v>
      </c>
    </row>
    <row r="16" spans="1:9" s="14" customFormat="1" ht="12.75" x14ac:dyDescent="0.25">
      <c r="A16" s="17" t="s">
        <v>22</v>
      </c>
      <c r="B16" s="18">
        <v>0</v>
      </c>
      <c r="C16" s="18">
        <v>0</v>
      </c>
      <c r="D16" s="19"/>
      <c r="E16" s="17" t="s">
        <v>23</v>
      </c>
      <c r="F16" s="18">
        <v>87531186</v>
      </c>
      <c r="G16" s="18">
        <v>191041124</v>
      </c>
    </row>
    <row r="17" spans="1:7" s="14" customFormat="1" ht="25.5" x14ac:dyDescent="0.25">
      <c r="A17" s="17" t="s">
        <v>24</v>
      </c>
      <c r="B17" s="18">
        <v>5613358</v>
      </c>
      <c r="C17" s="18">
        <v>5584839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v>1208632193</v>
      </c>
      <c r="C18" s="18">
        <v>768534</v>
      </c>
      <c r="D18" s="19"/>
      <c r="E18" s="17" t="s">
        <v>27</v>
      </c>
      <c r="F18" s="18">
        <v>670230924</v>
      </c>
      <c r="G18" s="18">
        <v>612222230</v>
      </c>
    </row>
    <row r="19" spans="1:7" s="14" customFormat="1" ht="12.75" x14ac:dyDescent="0.25">
      <c r="A19" s="12" t="s">
        <v>28</v>
      </c>
      <c r="B19" s="15">
        <f>SUM(B20:B26)</f>
        <v>2378345182</v>
      </c>
      <c r="C19" s="15">
        <f>SUM(C20:C26)</f>
        <v>251725451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v>0</v>
      </c>
      <c r="C20" s="18">
        <v>0</v>
      </c>
      <c r="D20" s="19"/>
      <c r="E20" s="17" t="s">
        <v>31</v>
      </c>
      <c r="F20" s="18">
        <v>1281841399</v>
      </c>
      <c r="G20" s="18">
        <v>26245098</v>
      </c>
    </row>
    <row r="21" spans="1:7" s="14" customFormat="1" ht="12.75" x14ac:dyDescent="0.25">
      <c r="A21" s="17" t="s">
        <v>32</v>
      </c>
      <c r="B21" s="18">
        <v>360798980</v>
      </c>
      <c r="C21" s="18">
        <v>30010589</v>
      </c>
      <c r="D21" s="19"/>
      <c r="E21" s="12" t="s">
        <v>33</v>
      </c>
      <c r="F21" s="15">
        <f>SUM(F22:F24)</f>
        <v>1352170</v>
      </c>
      <c r="G21" s="15">
        <f>SUM(G22:G24)</f>
        <v>6420917</v>
      </c>
    </row>
    <row r="22" spans="1:7" s="14" customFormat="1" ht="12.75" x14ac:dyDescent="0.25">
      <c r="A22" s="17" t="s">
        <v>34</v>
      </c>
      <c r="B22" s="18">
        <v>311536583</v>
      </c>
      <c r="C22" s="18">
        <v>220539065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v>1705481749</v>
      </c>
      <c r="C23" s="18">
        <v>294214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v>406745</v>
      </c>
      <c r="C24" s="18">
        <v>369206</v>
      </c>
      <c r="D24" s="19"/>
      <c r="E24" s="17" t="s">
        <v>39</v>
      </c>
      <c r="F24" s="18">
        <v>1352170</v>
      </c>
      <c r="G24" s="18">
        <v>6420917</v>
      </c>
    </row>
    <row r="25" spans="1:7" s="14" customFormat="1" ht="12.75" x14ac:dyDescent="0.25">
      <c r="A25" s="17" t="s">
        <v>40</v>
      </c>
      <c r="B25" s="18">
        <v>121125</v>
      </c>
      <c r="C25" s="18">
        <v>512377</v>
      </c>
      <c r="D25" s="19"/>
      <c r="E25" s="12" t="s">
        <v>41</v>
      </c>
      <c r="F25" s="15">
        <f>SUM(F26:F27)</f>
        <v>95875755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v>0</v>
      </c>
      <c r="C26" s="18">
        <v>0</v>
      </c>
      <c r="D26" s="19"/>
      <c r="E26" s="17" t="s">
        <v>43</v>
      </c>
      <c r="F26" s="18">
        <v>95875755</v>
      </c>
      <c r="G26" s="18">
        <v>0</v>
      </c>
    </row>
    <row r="27" spans="1:7" s="14" customFormat="1" ht="12.75" x14ac:dyDescent="0.25">
      <c r="A27" s="12" t="s">
        <v>44</v>
      </c>
      <c r="B27" s="15">
        <f>SUM(B28:B32)</f>
        <v>85855411</v>
      </c>
      <c r="C27" s="15">
        <f>SUM(C28:C32)</f>
        <v>258460872</v>
      </c>
      <c r="D27" s="16"/>
      <c r="E27" s="17" t="s">
        <v>45</v>
      </c>
      <c r="F27" s="18">
        <v>0</v>
      </c>
      <c r="G27" s="18">
        <v>0</v>
      </c>
    </row>
    <row r="28" spans="1:7" s="14" customFormat="1" ht="25.5" x14ac:dyDescent="0.25">
      <c r="A28" s="17" t="s">
        <v>46</v>
      </c>
      <c r="B28" s="18">
        <v>1545676</v>
      </c>
      <c r="C28" s="18">
        <v>0</v>
      </c>
      <c r="D28" s="19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7" t="s">
        <v>48</v>
      </c>
      <c r="B29" s="18">
        <v>0</v>
      </c>
      <c r="C29" s="18">
        <v>0</v>
      </c>
      <c r="D29" s="19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7" t="s">
        <v>50</v>
      </c>
      <c r="B30" s="18">
        <v>0</v>
      </c>
      <c r="C30" s="18"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v>84309735</v>
      </c>
      <c r="C31" s="18">
        <v>258460872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v>0</v>
      </c>
      <c r="G32" s="18">
        <v>0</v>
      </c>
    </row>
    <row r="33" spans="1:7" s="14" customFormat="1" ht="25.5" x14ac:dyDescent="0.25">
      <c r="A33" s="12" t="s">
        <v>56</v>
      </c>
      <c r="B33" s="15">
        <f>SUM(B34:B38)</f>
        <v>679510</v>
      </c>
      <c r="C33" s="15">
        <f>SUM(C34:C38)</f>
        <v>679510</v>
      </c>
      <c r="D33" s="19"/>
      <c r="E33" s="12" t="s">
        <v>57</v>
      </c>
      <c r="F33" s="15">
        <f>SUM(F34:F39)</f>
        <v>162312110</v>
      </c>
      <c r="G33" s="15">
        <f>SUM(G34:G39)</f>
        <v>166971263</v>
      </c>
    </row>
    <row r="34" spans="1:7" s="14" customFormat="1" ht="12.75" x14ac:dyDescent="0.25">
      <c r="A34" s="17" t="s">
        <v>58</v>
      </c>
      <c r="B34" s="18">
        <v>0</v>
      </c>
      <c r="C34" s="18">
        <v>0</v>
      </c>
      <c r="D34" s="19"/>
      <c r="E34" s="17" t="s">
        <v>59</v>
      </c>
      <c r="F34" s="18">
        <v>0</v>
      </c>
      <c r="G34" s="18">
        <v>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v>1510067</v>
      </c>
      <c r="G35" s="18">
        <v>1097095</v>
      </c>
    </row>
    <row r="36" spans="1:7" s="14" customFormat="1" ht="12.75" x14ac:dyDescent="0.25">
      <c r="A36" s="17" t="s">
        <v>62</v>
      </c>
      <c r="B36" s="18">
        <v>0</v>
      </c>
      <c r="C36" s="18">
        <v>0</v>
      </c>
      <c r="D36" s="16"/>
      <c r="E36" s="17" t="s">
        <v>63</v>
      </c>
      <c r="F36" s="18">
        <v>0</v>
      </c>
      <c r="G36" s="18">
        <v>963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v>0</v>
      </c>
      <c r="G37" s="18">
        <v>12116895</v>
      </c>
    </row>
    <row r="38" spans="1:7" s="14" customFormat="1" ht="12.75" customHeight="1" x14ac:dyDescent="0.25">
      <c r="A38" s="17" t="s">
        <v>66</v>
      </c>
      <c r="B38" s="18">
        <v>679510</v>
      </c>
      <c r="C38" s="18">
        <v>679510</v>
      </c>
      <c r="D38" s="19"/>
      <c r="E38" s="17" t="s">
        <v>67</v>
      </c>
      <c r="F38" s="18">
        <v>160802043</v>
      </c>
      <c r="G38" s="18">
        <v>153756310</v>
      </c>
    </row>
    <row r="39" spans="1:7" s="14" customFormat="1" ht="12.75" x14ac:dyDescent="0.25">
      <c r="A39" s="12" t="s">
        <v>68</v>
      </c>
      <c r="B39" s="15">
        <v>77114738</v>
      </c>
      <c r="C39" s="15">
        <v>83138270</v>
      </c>
      <c r="D39" s="16"/>
      <c r="E39" s="17" t="s">
        <v>69</v>
      </c>
      <c r="F39" s="18">
        <v>0</v>
      </c>
      <c r="G39" s="18"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9"/>
      <c r="E40" s="12" t="s">
        <v>71</v>
      </c>
      <c r="F40" s="15">
        <f>SUM(F41:F43)</f>
        <v>23272509</v>
      </c>
      <c r="G40" s="15">
        <f>SUM(G41:G43)</f>
        <v>157270222</v>
      </c>
    </row>
    <row r="41" spans="1:7" s="14" customFormat="1" ht="25.5" x14ac:dyDescent="0.25">
      <c r="A41" s="17" t="s">
        <v>72</v>
      </c>
      <c r="B41" s="18">
        <v>0</v>
      </c>
      <c r="C41" s="18">
        <v>0</v>
      </c>
      <c r="D41" s="16"/>
      <c r="E41" s="17" t="s">
        <v>73</v>
      </c>
      <c r="F41" s="18">
        <v>8831329</v>
      </c>
      <c r="G41" s="18">
        <v>71063953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v>14441180</v>
      </c>
      <c r="G42" s="18">
        <v>86206269</v>
      </c>
    </row>
    <row r="43" spans="1:7" s="14" customFormat="1" ht="12.75" x14ac:dyDescent="0.25">
      <c r="A43" s="12" t="s">
        <v>76</v>
      </c>
      <c r="B43" s="15">
        <f>SUM(B44:B47)</f>
        <v>0</v>
      </c>
      <c r="C43" s="15">
        <f>SUM(C44:C47)</f>
        <v>0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v>0</v>
      </c>
      <c r="C44" s="18">
        <v>0</v>
      </c>
      <c r="D44" s="17"/>
      <c r="E44" s="12" t="s">
        <v>79</v>
      </c>
      <c r="F44" s="15">
        <f>SUM(F45:F47)</f>
        <v>225913472</v>
      </c>
      <c r="G44" s="15">
        <f>SUM(G45:G47)</f>
        <v>293399959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v>130722322</v>
      </c>
      <c r="G45" s="18">
        <v>2519907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v>0</v>
      </c>
      <c r="G46" s="18">
        <v>0</v>
      </c>
    </row>
    <row r="47" spans="1:7" s="14" customFormat="1" ht="12.75" x14ac:dyDescent="0.25">
      <c r="A47" s="17" t="s">
        <v>84</v>
      </c>
      <c r="B47" s="18">
        <v>0</v>
      </c>
      <c r="C47" s="18">
        <v>0</v>
      </c>
      <c r="D47" s="16"/>
      <c r="E47" s="17" t="s">
        <v>85</v>
      </c>
      <c r="F47" s="18">
        <v>95191150</v>
      </c>
      <c r="G47" s="18">
        <v>290880052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15324728905</v>
      </c>
      <c r="C49" s="15">
        <f>SUM(C11+C19+C27+C33+C39+C40+C43)</f>
        <v>9830154021</v>
      </c>
      <c r="D49" s="19"/>
      <c r="E49" s="12" t="s">
        <v>87</v>
      </c>
      <c r="F49" s="15">
        <f>SUM(F44+F40+F33+F29+F28+F25+F21+F11)</f>
        <v>3232762183</v>
      </c>
      <c r="G49" s="15">
        <f>SUM(G44+G40+G33+G29+G28+G25+G21+G11)</f>
        <v>2865850768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v>802205676</v>
      </c>
      <c r="C53" s="15">
        <v>769930247</v>
      </c>
      <c r="D53" s="19"/>
      <c r="E53" s="12" t="s">
        <v>91</v>
      </c>
      <c r="F53" s="15">
        <v>2059683123</v>
      </c>
      <c r="G53" s="15">
        <v>2064694574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v>5003472081</v>
      </c>
      <c r="C55" s="15">
        <v>5267230481</v>
      </c>
      <c r="D55" s="19"/>
      <c r="E55" s="12" t="s">
        <v>93</v>
      </c>
      <c r="F55" s="15">
        <v>596610</v>
      </c>
      <c r="G55" s="15">
        <v>596610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v>41323995205</v>
      </c>
      <c r="C57" s="15">
        <v>41336521502</v>
      </c>
      <c r="D57" s="19"/>
      <c r="E57" s="12" t="s">
        <v>95</v>
      </c>
      <c r="F57" s="15">
        <v>13264633883</v>
      </c>
      <c r="G57" s="15">
        <v>13577345510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v>4593140471</v>
      </c>
      <c r="C59" s="15">
        <v>4538642137</v>
      </c>
      <c r="D59" s="19"/>
      <c r="E59" s="12" t="s">
        <v>97</v>
      </c>
      <c r="F59" s="15">
        <v>3515501519</v>
      </c>
      <c r="G59" s="15">
        <v>3665027903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v>186423235</v>
      </c>
      <c r="C61" s="15">
        <v>184455762</v>
      </c>
      <c r="D61" s="19"/>
      <c r="E61" s="12" t="s">
        <v>99</v>
      </c>
      <c r="F61" s="15">
        <v>927507890</v>
      </c>
      <c r="G61" s="15">
        <v>922953425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v>-98233407</v>
      </c>
      <c r="C63" s="15">
        <v>-99957745</v>
      </c>
      <c r="D63" s="16"/>
      <c r="E63" s="12" t="s">
        <v>101</v>
      </c>
      <c r="F63" s="15">
        <v>45364156</v>
      </c>
      <c r="G63" s="15">
        <v>39873439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v>5457236410</v>
      </c>
      <c r="C65" s="15">
        <v>5387071708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v>0</v>
      </c>
      <c r="C67" s="23"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v>170722177</v>
      </c>
      <c r="C69" s="15">
        <v>159358201</v>
      </c>
      <c r="D69" s="19"/>
      <c r="E69" s="12" t="s">
        <v>105</v>
      </c>
      <c r="F69" s="15">
        <f>SUM(F63+F61+F59+F57+F55+F53)</f>
        <v>19813287181</v>
      </c>
      <c r="G69" s="15">
        <f>SUM(G63+G61+G59+G57+G55+G53)</f>
        <v>20270491461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57438961848</v>
      </c>
      <c r="C71" s="15">
        <f>SUM(C69+C65+C63+C61+C59+C57+C55+C53+C67)</f>
        <v>57543252293</v>
      </c>
      <c r="D71" s="19"/>
      <c r="E71" s="12" t="s">
        <v>107</v>
      </c>
      <c r="F71" s="15">
        <f>SUM(F69+F49)</f>
        <v>23046049364</v>
      </c>
      <c r="G71" s="15">
        <f>SUM(G69+G49)</f>
        <v>23136342229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-13490491306</v>
      </c>
      <c r="G75" s="15">
        <f>SUM(G77+G79+G81)</f>
        <v>-26851300418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13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v>0</v>
      </c>
      <c r="G77" s="15">
        <v>0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v>72358634</v>
      </c>
      <c r="G79" s="15">
        <v>72358634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v>-13562849940</v>
      </c>
      <c r="G81" s="15">
        <v>-26923659052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v>63208132695</v>
      </c>
      <c r="G83" s="15">
        <f>SUM(G85+G87+G89+G91+G93)</f>
        <v>71088364503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v>20439592706</v>
      </c>
      <c r="G85" s="15">
        <v>31858336462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v>42207911759</v>
      </c>
      <c r="G87" s="15">
        <v>38686010610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v>563054235</v>
      </c>
      <c r="G89" s="15">
        <v>546443436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v>0</v>
      </c>
      <c r="G91" s="15">
        <v>0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v>-2426005</v>
      </c>
      <c r="G93" s="15">
        <v>-2426005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49717641389</v>
      </c>
      <c r="G101" s="15">
        <f>SUM(G75+G83+G95)</f>
        <v>44237064085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72763690753</v>
      </c>
      <c r="C103" s="26">
        <f>SUM(C71+C49)</f>
        <v>67373406314</v>
      </c>
      <c r="D103" s="27"/>
      <c r="E103" s="25" t="s">
        <v>124</v>
      </c>
      <c r="F103" s="26">
        <f>SUM(F101+F71)</f>
        <v>72763690753</v>
      </c>
      <c r="G103" s="26">
        <f>SUM(G101+G71)</f>
        <v>67373406314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11">
        <f>SUM(B103-F103)</f>
        <v>0</v>
      </c>
      <c r="G107" s="11">
        <f>SUM(C103-G103)</f>
        <v>0</v>
      </c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29"/>
      <c r="B112" s="29"/>
      <c r="C112" s="29"/>
      <c r="E112" s="29"/>
      <c r="F112" s="29"/>
      <c r="G112" s="29"/>
      <c r="H112" s="3"/>
    </row>
    <row r="113" spans="1:8" x14ac:dyDescent="0.25">
      <c r="A113" s="29"/>
      <c r="B113" s="29"/>
      <c r="C113" s="29"/>
      <c r="E113" s="29"/>
      <c r="F113" s="29"/>
      <c r="G113" s="29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0"/>
      <c r="B117" s="30"/>
      <c r="C117" s="30"/>
      <c r="D117" s="30"/>
      <c r="E117" s="30"/>
      <c r="F117" s="30"/>
      <c r="G117" s="30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2021-08-26T16:58:39Z</dcterms:created>
  <dcterms:modified xsi:type="dcterms:W3CDTF">2021-08-26T16:58:40Z</dcterms:modified>
</cp:coreProperties>
</file>