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<sst xmlns="http://schemas.openxmlformats.org/spreadsheetml/2006/main" count="64" uniqueCount="56">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</sst>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83"/>
  <sheetViews>
    <sheetView showGridLines="0" tabSelected="1" topLeftCell="A52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463471955</v>
      </c>
      <c r="E9" s="20"/>
      <c r="F9" s="20">
        <f>SUM(F10:F20)</f>
        <v>1150574390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159063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463470348</v>
      </c>
      <c r="E19" s="24"/>
      <c r="F19" s="24">
        <v>1150414954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1607</v>
      </c>
      <c r="E20" s="26"/>
      <c r="F20" s="26">
        <v>373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449811980</v>
      </c>
      <c r="E22" s="20"/>
      <c r="F22" s="20">
        <f>SUM(F23:F38)</f>
        <v>1122625327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401882821</v>
      </c>
      <c r="E23" s="24"/>
      <c r="F23" s="24">
        <v>996394345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5855936</v>
      </c>
      <c r="E24" s="24"/>
      <c r="F24" s="24">
        <v>8313994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41970638</v>
      </c>
      <c r="E25" s="24"/>
      <c r="F25" s="24">
        <v>89145681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0</v>
      </c>
      <c r="E28" s="26"/>
      <c r="F28" s="26">
        <v>27196532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0</v>
      </c>
      <c r="E29" s="26"/>
      <c r="F29" s="26">
        <v>0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102585</v>
      </c>
      <c r="E38" s="26"/>
      <c r="F38" s="26">
        <v>1574775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13659975</v>
      </c>
      <c r="E40" s="20"/>
      <c r="F40" s="20">
        <f>SUM(F9-F22)</f>
        <v>27949063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23680448</v>
      </c>
      <c r="E43" s="20"/>
      <c r="F43" s="20">
        <f>SUM(F44:F46)</f>
        <v>3363795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462538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13238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23204672</v>
      </c>
      <c r="E46" s="26"/>
      <c r="F46" s="26">
        <v>3363795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31083479</v>
      </c>
      <c r="E48" s="20"/>
      <c r="F48" s="20">
        <f>SUM(F49:F51)</f>
        <v>37113659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14069507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2152358</v>
      </c>
      <c r="E50" s="26"/>
      <c r="F50" s="26">
        <v>1733933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28931121</v>
      </c>
      <c r="E51" s="26"/>
      <c r="F51" s="26">
        <v>21310219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-7403031</v>
      </c>
      <c r="E53" s="20"/>
      <c r="F53" s="20">
        <f>SUM(F43-F48)</f>
        <v>-33749864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1014204</v>
      </c>
      <c r="E56" s="20"/>
      <c r="F56" s="20">
        <f>SUM(F59:F61)</f>
        <v>5373673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/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1014204</v>
      </c>
      <c r="E61" s="26"/>
      <c r="F61" s="26">
        <v>5373673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35446780</v>
      </c>
      <c r="E63" s="20"/>
      <c r="F63" s="20">
        <f>F64+F68</f>
        <v>28892227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35446780</v>
      </c>
      <c r="E68" s="26"/>
      <c r="F68" s="26">
        <v>28892227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-34432576</v>
      </c>
      <c r="E70" s="20"/>
      <c r="F70" s="20">
        <f>F56-F63</f>
        <v>-23518554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-28175632</v>
      </c>
      <c r="E72" s="20"/>
      <c r="F72" s="47">
        <f>F40+F53+F70</f>
        <v>-29319355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197983653</v>
      </c>
      <c r="E73" s="20"/>
      <c r="F73" s="20">
        <v>227303008</v>
      </c>
      <c r="G73" s="19"/>
    </row>
    <row r="74" spans="1:8" s="2" customFormat="1" x14ac:dyDescent="0.2">
      <c r="A74" s="35" t="s">
        <v>54</v>
      </c>
      <c r="B74" s="29"/>
      <c r="C74" s="29"/>
      <c r="D74" s="20">
        <v>169808021</v>
      </c>
      <c r="E74" s="20"/>
      <c r="F74" s="20">
        <v>197983653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C79" s="56"/>
      <c r="D79" s="57"/>
      <c r="E79" s="57"/>
      <c r="F79" s="57"/>
    </row>
    <row r="80" spans="1:8" x14ac:dyDescent="0.25">
      <c r="C80" s="54"/>
    </row>
    <row r="81" spans="3:6" x14ac:dyDescent="0.25">
      <c r="C81" s="56"/>
      <c r="D81" s="57"/>
      <c r="F81" s="57"/>
    </row>
    <row r="82" spans="3:6" x14ac:dyDescent="0.25">
      <c r="D82" s="58"/>
      <c r="E82" s="58"/>
      <c r="F82" s="59"/>
    </row>
    <row r="83" spans="3:6" x14ac:dyDescent="0.25">
      <c r="D83" s="54"/>
      <c r="E83" s="54"/>
      <c r="F83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2021-08-26T18:07:25Z</dcterms:created>
  <dcterms:modified xsi:type="dcterms:W3CDTF">2021-08-26T18:07:25Z</dcterms:modified>
</cp:coreProperties>
</file>