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632D004C-98BF-4230-A4ED-DC09B108D279}" xr6:coauthVersionLast="47" xr6:coauthVersionMax="47" xr10:uidLastSave="{00000000-0000-0000-0000-000000000000}"/>
  <bookViews>
    <workbookView xWindow="-120" yWindow="-120" windowWidth="20730" windowHeight="11160" xr2:uid="{25729BF7-F3C3-4B97-B03A-09D7437CB525}"/>
  </bookViews>
  <sheets>
    <sheet name="31 INGRESOS LDF-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I81" i="1" s="1"/>
  <c r="G81" i="1"/>
  <c r="E81" i="1"/>
  <c r="D81" i="1"/>
  <c r="I78" i="1"/>
  <c r="F78" i="1"/>
  <c r="F81" i="1" s="1"/>
  <c r="I76" i="1"/>
  <c r="F76" i="1"/>
  <c r="I71" i="1"/>
  <c r="F71" i="1"/>
  <c r="H70" i="1"/>
  <c r="I70" i="1" s="1"/>
  <c r="G70" i="1"/>
  <c r="E70" i="1"/>
  <c r="D70" i="1"/>
  <c r="F70" i="1" s="1"/>
  <c r="I66" i="1"/>
  <c r="F66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8" i="1" s="1"/>
  <c r="I48" i="1"/>
  <c r="F48" i="1"/>
  <c r="H47" i="1"/>
  <c r="H68" i="1" s="1"/>
  <c r="I68" i="1" s="1"/>
  <c r="G47" i="1"/>
  <c r="G68" i="1" s="1"/>
  <c r="E47" i="1"/>
  <c r="E68" i="1" s="1"/>
  <c r="D47" i="1"/>
  <c r="D68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G42" i="1" s="1"/>
  <c r="G73" i="1" s="1"/>
  <c r="E17" i="1"/>
  <c r="E42" i="1" s="1"/>
  <c r="E73" i="1" s="1"/>
  <c r="D17" i="1"/>
  <c r="I17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3" i="1" s="1"/>
  <c r="H73" i="1" l="1"/>
  <c r="D42" i="1"/>
  <c r="D73" i="1" s="1"/>
  <c r="I47" i="1"/>
  <c r="I73" i="1" l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<sst xmlns="http://schemas.openxmlformats.org/spreadsheetml/2006/main" count="76" uniqueCount="74">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</sst>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5" fontId="6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4" fontId="6" fillId="0" borderId="0" xfId="2" applyNumberFormat="1" applyFont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166" fontId="8" fillId="0" borderId="0" xfId="1" applyNumberFormat="1" applyFont="1"/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7" fontId="8" fillId="5" borderId="0" xfId="1" applyNumberFormat="1" applyFont="1" applyFill="1" applyAlignment="1">
      <alignment horizontal="center" vertical="center"/>
    </xf>
    <xf numFmtId="167" fontId="8" fillId="5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168" fontId="8" fillId="0" borderId="0" xfId="1" applyNumberFormat="1" applyFont="1"/>
    <xf numFmtId="0" fontId="8" fillId="0" borderId="0" xfId="1" applyFont="1" applyAlignment="1">
      <alignment vertical="center" wrapText="1"/>
    </xf>
    <xf numFmtId="165" fontId="3" fillId="0" borderId="0" xfId="2" applyNumberFormat="1" applyFont="1" applyAlignment="1">
      <alignment vertical="top"/>
    </xf>
    <xf numFmtId="165" fontId="6" fillId="0" borderId="0" xfId="2" applyNumberFormat="1" applyFont="1" applyAlignment="1">
      <alignment vertical="top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horizontal="justify" vertical="center" wrapText="1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6" xfId="1" applyFont="1" applyBorder="1" applyAlignment="1">
      <alignment vertical="center"/>
    </xf>
    <xf numFmtId="165" fontId="8" fillId="0" borderId="6" xfId="1" applyNumberFormat="1" applyFont="1" applyBorder="1" applyAlignment="1">
      <alignment vertical="center"/>
    </xf>
    <xf numFmtId="165" fontId="8" fillId="0" borderId="6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right" vertical="center"/>
    </xf>
    <xf numFmtId="0" fontId="10" fillId="0" borderId="7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</cellXfs>
  <cellStyles count="3">
    <cellStyle name="Normal" xfId="0" builtinId="0"/>
    <cellStyle name="Normal 18" xfId="1" xr:uid="{4ECB807A-2544-46AC-BA48-AA613A9499F1}"/>
    <cellStyle name="Normal 2 2" xfId="2" xr:uid="{CFD0533B-6F65-4BC7-8767-587589DF4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45D1E2-43D9-4B39-B968-FF5AD83BD7A5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CF60-52AC-43DF-B4E4-501DC921360C}">
  <sheetPr codeName="Hoja5"/>
  <dimension ref="A1:N99"/>
  <sheetViews>
    <sheetView showGridLines="0" tabSelected="1" workbookViewId="0">
      <selection sqref="A1:I8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5"/>
      <c r="B7" s="6"/>
      <c r="C7" s="6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1" s="2" customFormat="1" ht="5.25" customHeight="1" x14ac:dyDescent="0.2">
      <c r="A8" s="11"/>
      <c r="B8" s="11"/>
      <c r="C8" s="11"/>
      <c r="D8" s="11"/>
      <c r="E8" s="11"/>
      <c r="F8" s="11"/>
    </row>
    <row r="9" spans="1:11" s="15" customFormat="1" ht="12.95" customHeight="1" x14ac:dyDescent="0.2">
      <c r="A9" s="12" t="s">
        <v>13</v>
      </c>
      <c r="B9" s="12"/>
      <c r="C9" s="12"/>
      <c r="D9" s="13"/>
      <c r="E9" s="13"/>
      <c r="F9" s="13"/>
      <c r="G9" s="14"/>
      <c r="H9" s="14"/>
      <c r="I9" s="14"/>
    </row>
    <row r="10" spans="1:11" s="15" customFormat="1" ht="12.95" customHeight="1" x14ac:dyDescent="0.2">
      <c r="A10" s="16"/>
      <c r="B10" s="12" t="s">
        <v>14</v>
      </c>
      <c r="C10" s="12"/>
      <c r="D10" s="17">
        <v>1563410053</v>
      </c>
      <c r="E10" s="17">
        <v>99779710</v>
      </c>
      <c r="F10" s="17">
        <f>D10+E10</f>
        <v>1663189763</v>
      </c>
      <c r="G10" s="17">
        <v>987530413</v>
      </c>
      <c r="H10" s="17">
        <v>987530413</v>
      </c>
      <c r="I10" s="17">
        <f>SUM(H10-D10)</f>
        <v>-575879640</v>
      </c>
      <c r="K10" s="18"/>
    </row>
    <row r="11" spans="1:11" s="15" customFormat="1" ht="12.95" customHeight="1" x14ac:dyDescent="0.2">
      <c r="A11" s="16"/>
      <c r="B11" s="12" t="s">
        <v>15</v>
      </c>
      <c r="C11" s="12"/>
      <c r="D11" s="17">
        <v>0</v>
      </c>
      <c r="E11" s="17">
        <v>0</v>
      </c>
      <c r="F11" s="17">
        <f t="shared" ref="F11:F16" si="0">D11+E11</f>
        <v>0</v>
      </c>
      <c r="G11" s="17">
        <v>0</v>
      </c>
      <c r="H11" s="17">
        <v>0</v>
      </c>
      <c r="I11" s="17">
        <f t="shared" ref="I11:I40" si="1">SUM(H11-D11)</f>
        <v>0</v>
      </c>
      <c r="K11" s="18"/>
    </row>
    <row r="12" spans="1:11" s="15" customFormat="1" ht="12.95" customHeight="1" x14ac:dyDescent="0.2">
      <c r="A12" s="16"/>
      <c r="B12" s="12" t="s">
        <v>16</v>
      </c>
      <c r="C12" s="12"/>
      <c r="D12" s="17">
        <v>0</v>
      </c>
      <c r="E12" s="17">
        <v>0</v>
      </c>
      <c r="F12" s="17">
        <f t="shared" si="0"/>
        <v>0</v>
      </c>
      <c r="G12" s="17">
        <v>0</v>
      </c>
      <c r="H12" s="17">
        <v>0</v>
      </c>
      <c r="I12" s="17">
        <f t="shared" si="1"/>
        <v>0</v>
      </c>
      <c r="K12" s="18"/>
    </row>
    <row r="13" spans="1:11" s="15" customFormat="1" ht="12.95" customHeight="1" x14ac:dyDescent="0.2">
      <c r="A13" s="16"/>
      <c r="B13" s="12" t="s">
        <v>17</v>
      </c>
      <c r="C13" s="12"/>
      <c r="D13" s="17">
        <v>1414995313</v>
      </c>
      <c r="E13" s="17">
        <v>52325303</v>
      </c>
      <c r="F13" s="17">
        <f t="shared" si="0"/>
        <v>1467320616</v>
      </c>
      <c r="G13" s="17">
        <v>918382719</v>
      </c>
      <c r="H13" s="17">
        <v>918382719</v>
      </c>
      <c r="I13" s="17">
        <f t="shared" si="1"/>
        <v>-496612594</v>
      </c>
      <c r="K13" s="18"/>
    </row>
    <row r="14" spans="1:11" s="15" customFormat="1" ht="12.95" customHeight="1" x14ac:dyDescent="0.2">
      <c r="A14" s="16"/>
      <c r="B14" s="12" t="s">
        <v>18</v>
      </c>
      <c r="C14" s="12"/>
      <c r="D14" s="17">
        <v>116753000</v>
      </c>
      <c r="E14" s="17">
        <v>77821536</v>
      </c>
      <c r="F14" s="17">
        <f t="shared" si="0"/>
        <v>194574536</v>
      </c>
      <c r="G14" s="17">
        <v>148730535</v>
      </c>
      <c r="H14" s="17">
        <v>148730535</v>
      </c>
      <c r="I14" s="17">
        <f t="shared" si="1"/>
        <v>31977535</v>
      </c>
      <c r="K14" s="18"/>
    </row>
    <row r="15" spans="1:11" s="15" customFormat="1" ht="12.95" customHeight="1" x14ac:dyDescent="0.2">
      <c r="A15" s="16"/>
      <c r="B15" s="12" t="s">
        <v>19</v>
      </c>
      <c r="C15" s="12"/>
      <c r="D15" s="17">
        <v>932739445</v>
      </c>
      <c r="E15" s="17">
        <v>89608834</v>
      </c>
      <c r="F15" s="17">
        <f t="shared" si="0"/>
        <v>1022348279</v>
      </c>
      <c r="G15" s="17">
        <v>160555189</v>
      </c>
      <c r="H15" s="17">
        <v>160555189</v>
      </c>
      <c r="I15" s="17">
        <f t="shared" si="1"/>
        <v>-772184256</v>
      </c>
      <c r="K15" s="18"/>
    </row>
    <row r="16" spans="1:11" s="15" customFormat="1" ht="12.95" customHeight="1" x14ac:dyDescent="0.2">
      <c r="A16" s="16"/>
      <c r="B16" s="12" t="s">
        <v>20</v>
      </c>
      <c r="C16" s="12"/>
      <c r="D16" s="17">
        <v>233783490</v>
      </c>
      <c r="E16" s="17">
        <v>-69287032</v>
      </c>
      <c r="F16" s="17">
        <f t="shared" si="0"/>
        <v>164496458</v>
      </c>
      <c r="G16" s="17">
        <v>24226364</v>
      </c>
      <c r="H16" s="17">
        <v>24226364</v>
      </c>
      <c r="I16" s="17">
        <f t="shared" si="1"/>
        <v>-209557126</v>
      </c>
      <c r="K16" s="18"/>
    </row>
    <row r="17" spans="1:11" s="15" customFormat="1" ht="12.95" customHeight="1" x14ac:dyDescent="0.2">
      <c r="A17" s="16"/>
      <c r="B17" s="12" t="s">
        <v>21</v>
      </c>
      <c r="C17" s="12"/>
      <c r="D17" s="17">
        <f>SUM(D18:D28)</f>
        <v>33100682103</v>
      </c>
      <c r="E17" s="17">
        <f>SUM(E18:E28)</f>
        <v>794069011</v>
      </c>
      <c r="F17" s="17">
        <f>SUM(F18:F28)</f>
        <v>33894751114</v>
      </c>
      <c r="G17" s="17">
        <f t="shared" ref="G17:H17" si="2">SUM(G18:G28)</f>
        <v>18287858643</v>
      </c>
      <c r="H17" s="17">
        <f t="shared" si="2"/>
        <v>18287858643</v>
      </c>
      <c r="I17" s="17">
        <f t="shared" si="1"/>
        <v>-14812823460</v>
      </c>
      <c r="K17" s="18"/>
    </row>
    <row r="18" spans="1:11" s="15" customFormat="1" ht="12.95" customHeight="1" x14ac:dyDescent="0.2">
      <c r="A18" s="16"/>
      <c r="B18" s="16"/>
      <c r="C18" s="16" t="s">
        <v>22</v>
      </c>
      <c r="D18" s="19">
        <v>27804825765</v>
      </c>
      <c r="E18" s="19">
        <v>731489038</v>
      </c>
      <c r="F18" s="19">
        <f>D18+E18</f>
        <v>28536314803</v>
      </c>
      <c r="G18" s="19">
        <v>15448591165</v>
      </c>
      <c r="H18" s="19">
        <v>15448591165</v>
      </c>
      <c r="I18" s="19">
        <f t="shared" si="1"/>
        <v>-12356234600</v>
      </c>
      <c r="K18" s="18"/>
    </row>
    <row r="19" spans="1:11" s="15" customFormat="1" ht="12.95" customHeight="1" x14ac:dyDescent="0.2">
      <c r="A19" s="16"/>
      <c r="B19" s="16"/>
      <c r="C19" s="16" t="s">
        <v>23</v>
      </c>
      <c r="D19" s="19">
        <v>937098216</v>
      </c>
      <c r="E19" s="19">
        <v>15404633</v>
      </c>
      <c r="F19" s="19">
        <f t="shared" ref="F19:F28" si="3">D19+E19</f>
        <v>952502849</v>
      </c>
      <c r="G19" s="19">
        <v>511394331</v>
      </c>
      <c r="H19" s="19">
        <v>511394331</v>
      </c>
      <c r="I19" s="19">
        <f t="shared" si="1"/>
        <v>-425703885</v>
      </c>
      <c r="K19" s="18"/>
    </row>
    <row r="20" spans="1:11" s="15" customFormat="1" ht="12.95" customHeight="1" x14ac:dyDescent="0.2">
      <c r="A20" s="16"/>
      <c r="B20" s="16"/>
      <c r="C20" s="16" t="s">
        <v>24</v>
      </c>
      <c r="D20" s="19">
        <v>1445579228</v>
      </c>
      <c r="E20" s="19">
        <v>117151365</v>
      </c>
      <c r="F20" s="19">
        <f t="shared" si="3"/>
        <v>1562730593</v>
      </c>
      <c r="G20" s="19">
        <v>827479783</v>
      </c>
      <c r="H20" s="19">
        <v>827479783</v>
      </c>
      <c r="I20" s="19">
        <f t="shared" si="1"/>
        <v>-618099445</v>
      </c>
      <c r="K20" s="18"/>
    </row>
    <row r="21" spans="1:11" s="15" customFormat="1" ht="12.95" customHeight="1" x14ac:dyDescent="0.2">
      <c r="A21" s="16"/>
      <c r="B21" s="16"/>
      <c r="C21" s="16" t="s">
        <v>25</v>
      </c>
      <c r="D21" s="19">
        <v>766492696</v>
      </c>
      <c r="E21" s="19">
        <v>-84702517</v>
      </c>
      <c r="F21" s="19">
        <f t="shared" si="3"/>
        <v>681790179</v>
      </c>
      <c r="G21" s="19">
        <v>301528789</v>
      </c>
      <c r="H21" s="19">
        <v>301528789</v>
      </c>
      <c r="I21" s="19">
        <f t="shared" si="1"/>
        <v>-464963907</v>
      </c>
      <c r="K21" s="18"/>
    </row>
    <row r="22" spans="1:11" s="15" customFormat="1" ht="12.95" customHeight="1" x14ac:dyDescent="0.2">
      <c r="A22" s="16"/>
      <c r="B22" s="16"/>
      <c r="C22" s="16" t="s">
        <v>26</v>
      </c>
      <c r="D22" s="19">
        <v>64630410</v>
      </c>
      <c r="E22" s="19">
        <v>12088726</v>
      </c>
      <c r="F22" s="19">
        <f t="shared" si="3"/>
        <v>76719136</v>
      </c>
      <c r="G22" s="19">
        <v>41082250</v>
      </c>
      <c r="H22" s="19">
        <v>41082250</v>
      </c>
      <c r="I22" s="19">
        <f t="shared" si="1"/>
        <v>-23548160</v>
      </c>
      <c r="K22" s="18"/>
    </row>
    <row r="23" spans="1:11" s="15" customFormat="1" ht="12.95" customHeight="1" x14ac:dyDescent="0.2">
      <c r="A23" s="16"/>
      <c r="B23" s="16"/>
      <c r="C23" s="16" t="s">
        <v>27</v>
      </c>
      <c r="D23" s="19">
        <v>196926701</v>
      </c>
      <c r="E23" s="19">
        <v>10671798</v>
      </c>
      <c r="F23" s="19">
        <f t="shared" si="3"/>
        <v>207598499</v>
      </c>
      <c r="G23" s="19">
        <v>113193050</v>
      </c>
      <c r="H23" s="19">
        <v>113193050</v>
      </c>
      <c r="I23" s="19">
        <f t="shared" si="1"/>
        <v>-83733651</v>
      </c>
      <c r="K23" s="18"/>
    </row>
    <row r="24" spans="1:11" s="15" customFormat="1" ht="12.95" customHeight="1" x14ac:dyDescent="0.2">
      <c r="A24" s="16"/>
      <c r="B24" s="16"/>
      <c r="C24" s="16" t="s">
        <v>28</v>
      </c>
      <c r="D24" s="19">
        <v>0</v>
      </c>
      <c r="E24" s="19">
        <v>0</v>
      </c>
      <c r="F24" s="19">
        <f t="shared" si="3"/>
        <v>0</v>
      </c>
      <c r="G24" s="19">
        <v>0</v>
      </c>
      <c r="H24" s="19">
        <v>0</v>
      </c>
      <c r="I24" s="19">
        <f t="shared" si="1"/>
        <v>0</v>
      </c>
      <c r="K24" s="18"/>
    </row>
    <row r="25" spans="1:11" s="15" customFormat="1" ht="12.95" customHeight="1" x14ac:dyDescent="0.2">
      <c r="A25" s="16"/>
      <c r="B25" s="16"/>
      <c r="C25" s="16" t="s">
        <v>29</v>
      </c>
      <c r="D25" s="19">
        <v>0</v>
      </c>
      <c r="E25" s="19">
        <v>0</v>
      </c>
      <c r="F25" s="19">
        <f t="shared" si="3"/>
        <v>0</v>
      </c>
      <c r="G25" s="19">
        <v>0</v>
      </c>
      <c r="H25" s="19">
        <v>0</v>
      </c>
      <c r="I25" s="19">
        <f t="shared" si="1"/>
        <v>0</v>
      </c>
      <c r="K25" s="18"/>
    </row>
    <row r="26" spans="1:11" s="15" customFormat="1" ht="12.95" customHeight="1" x14ac:dyDescent="0.2">
      <c r="A26" s="16"/>
      <c r="B26" s="16"/>
      <c r="C26" s="16" t="s">
        <v>30</v>
      </c>
      <c r="D26" s="19">
        <v>531734594</v>
      </c>
      <c r="E26" s="19">
        <v>-43500430</v>
      </c>
      <c r="F26" s="19">
        <f t="shared" si="3"/>
        <v>488234164</v>
      </c>
      <c r="G26" s="19">
        <v>224437604</v>
      </c>
      <c r="H26" s="19">
        <v>224437604</v>
      </c>
      <c r="I26" s="19">
        <f t="shared" si="1"/>
        <v>-307296990</v>
      </c>
      <c r="K26" s="18"/>
    </row>
    <row r="27" spans="1:11" s="15" customFormat="1" ht="12.95" customHeight="1" x14ac:dyDescent="0.2">
      <c r="A27" s="16"/>
      <c r="B27" s="16"/>
      <c r="C27" s="16" t="s">
        <v>31</v>
      </c>
      <c r="D27" s="19">
        <v>1353394493</v>
      </c>
      <c r="E27" s="19">
        <v>35466398</v>
      </c>
      <c r="F27" s="19">
        <f t="shared" si="3"/>
        <v>1388860891</v>
      </c>
      <c r="G27" s="19">
        <v>820151671</v>
      </c>
      <c r="H27" s="19">
        <v>820151671</v>
      </c>
      <c r="I27" s="19">
        <f t="shared" si="1"/>
        <v>-533242822</v>
      </c>
      <c r="K27" s="18"/>
    </row>
    <row r="28" spans="1:11" s="15" customFormat="1" ht="15.75" customHeight="1" x14ac:dyDescent="0.2">
      <c r="A28" s="16"/>
      <c r="B28" s="16"/>
      <c r="C28" s="20" t="s">
        <v>32</v>
      </c>
      <c r="D28" s="19">
        <v>0</v>
      </c>
      <c r="E28" s="19">
        <v>0</v>
      </c>
      <c r="F28" s="19">
        <f t="shared" si="3"/>
        <v>0</v>
      </c>
      <c r="G28" s="19">
        <v>0</v>
      </c>
      <c r="H28" s="19">
        <v>0</v>
      </c>
      <c r="I28" s="19">
        <f t="shared" si="1"/>
        <v>0</v>
      </c>
      <c r="K28" s="18"/>
    </row>
    <row r="29" spans="1:11" s="15" customFormat="1" ht="12.95" customHeight="1" x14ac:dyDescent="0.2">
      <c r="A29" s="16"/>
      <c r="B29" s="12" t="s">
        <v>33</v>
      </c>
      <c r="C29" s="16"/>
      <c r="D29" s="17">
        <f>SUM(D30:D34)</f>
        <v>362782152</v>
      </c>
      <c r="E29" s="17">
        <f>SUM(E30:E34)</f>
        <v>2460944889</v>
      </c>
      <c r="F29" s="17">
        <f>SUM(F30:F34)</f>
        <v>2823727041</v>
      </c>
      <c r="G29" s="17">
        <f t="shared" ref="G29:H29" si="4">SUM(G30:G34)</f>
        <v>2632326110</v>
      </c>
      <c r="H29" s="17">
        <f t="shared" si="4"/>
        <v>2632326110</v>
      </c>
      <c r="I29" s="17">
        <f t="shared" si="1"/>
        <v>2269543958</v>
      </c>
      <c r="K29" s="18"/>
    </row>
    <row r="30" spans="1:11" s="15" customFormat="1" ht="12.95" customHeight="1" x14ac:dyDescent="0.2">
      <c r="A30" s="16"/>
      <c r="B30" s="16"/>
      <c r="C30" s="16" t="s">
        <v>34</v>
      </c>
      <c r="D30" s="19">
        <v>0</v>
      </c>
      <c r="E30" s="19">
        <v>0</v>
      </c>
      <c r="F30" s="19">
        <f t="shared" ref="F30:F40" si="5">D30+E30</f>
        <v>0</v>
      </c>
      <c r="G30" s="19">
        <v>0</v>
      </c>
      <c r="H30" s="19">
        <v>0</v>
      </c>
      <c r="I30" s="19">
        <f t="shared" si="1"/>
        <v>0</v>
      </c>
      <c r="K30" s="18"/>
    </row>
    <row r="31" spans="1:11" s="15" customFormat="1" ht="12.95" customHeight="1" x14ac:dyDescent="0.2">
      <c r="A31" s="16"/>
      <c r="B31" s="16"/>
      <c r="C31" s="16" t="s">
        <v>35</v>
      </c>
      <c r="D31" s="19">
        <v>44272479</v>
      </c>
      <c r="E31" s="19">
        <v>0</v>
      </c>
      <c r="F31" s="19">
        <f t="shared" si="5"/>
        <v>44272479</v>
      </c>
      <c r="G31" s="19">
        <v>22151886</v>
      </c>
      <c r="H31" s="19">
        <v>22151886</v>
      </c>
      <c r="I31" s="19">
        <f t="shared" si="1"/>
        <v>-22120593</v>
      </c>
      <c r="K31" s="18"/>
    </row>
    <row r="32" spans="1:11" s="15" customFormat="1" ht="12.95" customHeight="1" x14ac:dyDescent="0.2">
      <c r="A32" s="16"/>
      <c r="B32" s="16"/>
      <c r="C32" s="16" t="s">
        <v>36</v>
      </c>
      <c r="D32" s="19">
        <v>112236234</v>
      </c>
      <c r="E32" s="19">
        <v>48421665</v>
      </c>
      <c r="F32" s="19">
        <f t="shared" si="5"/>
        <v>160657899</v>
      </c>
      <c r="G32" s="19">
        <v>102890891</v>
      </c>
      <c r="H32" s="19">
        <v>102890891</v>
      </c>
      <c r="I32" s="19">
        <f t="shared" si="1"/>
        <v>-9345343</v>
      </c>
      <c r="K32" s="18"/>
    </row>
    <row r="33" spans="1:14" s="15" customFormat="1" ht="12.95" customHeight="1" x14ac:dyDescent="0.2">
      <c r="A33" s="16"/>
      <c r="B33" s="16"/>
      <c r="C33" s="16" t="s">
        <v>37</v>
      </c>
      <c r="D33" s="19">
        <v>32845489</v>
      </c>
      <c r="E33" s="19">
        <v>917736</v>
      </c>
      <c r="F33" s="19">
        <f t="shared" si="5"/>
        <v>33763225</v>
      </c>
      <c r="G33" s="19">
        <v>17750374</v>
      </c>
      <c r="H33" s="19">
        <v>17750374</v>
      </c>
      <c r="I33" s="19">
        <f t="shared" si="1"/>
        <v>-15095115</v>
      </c>
      <c r="K33" s="18"/>
    </row>
    <row r="34" spans="1:14" s="15" customFormat="1" ht="12.95" customHeight="1" x14ac:dyDescent="0.2">
      <c r="A34" s="16"/>
      <c r="B34" s="16"/>
      <c r="C34" s="16" t="s">
        <v>38</v>
      </c>
      <c r="D34" s="19">
        <v>173427950</v>
      </c>
      <c r="E34" s="19">
        <v>2411605488</v>
      </c>
      <c r="F34" s="19">
        <f t="shared" si="5"/>
        <v>2585033438</v>
      </c>
      <c r="G34" s="19">
        <v>2489532959</v>
      </c>
      <c r="H34" s="19">
        <v>2489532959</v>
      </c>
      <c r="I34" s="19">
        <f t="shared" si="1"/>
        <v>2316105009</v>
      </c>
      <c r="K34" s="18"/>
    </row>
    <row r="35" spans="1:14" s="15" customFormat="1" ht="12.95" customHeight="1" x14ac:dyDescent="0.2">
      <c r="A35" s="16"/>
      <c r="B35" s="12" t="s">
        <v>39</v>
      </c>
      <c r="C35" s="16"/>
      <c r="D35" s="17">
        <v>0</v>
      </c>
      <c r="E35" s="17">
        <v>0</v>
      </c>
      <c r="F35" s="21">
        <f t="shared" si="5"/>
        <v>0</v>
      </c>
      <c r="G35" s="17">
        <v>0</v>
      </c>
      <c r="H35" s="17">
        <v>0</v>
      </c>
      <c r="I35" s="17">
        <f t="shared" si="1"/>
        <v>0</v>
      </c>
      <c r="K35" s="18"/>
    </row>
    <row r="36" spans="1:14" s="15" customFormat="1" ht="12.95" customHeight="1" x14ac:dyDescent="0.2">
      <c r="A36" s="16"/>
      <c r="B36" s="12" t="s">
        <v>40</v>
      </c>
      <c r="C36" s="16"/>
      <c r="D36" s="17">
        <f>SUM(D37)</f>
        <v>0</v>
      </c>
      <c r="E36" s="17">
        <f t="shared" ref="E36:H36" si="6">SUM(E37)</f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1"/>
        <v>0</v>
      </c>
      <c r="K36" s="18"/>
    </row>
    <row r="37" spans="1:14" s="15" customFormat="1" ht="12.95" customHeight="1" x14ac:dyDescent="0.2">
      <c r="A37" s="16"/>
      <c r="B37" s="16"/>
      <c r="C37" s="16" t="s">
        <v>41</v>
      </c>
      <c r="D37" s="22">
        <v>0</v>
      </c>
      <c r="E37" s="22">
        <v>0</v>
      </c>
      <c r="F37" s="22">
        <f t="shared" si="5"/>
        <v>0</v>
      </c>
      <c r="G37" s="22">
        <v>0</v>
      </c>
      <c r="H37" s="22">
        <v>0</v>
      </c>
      <c r="I37" s="19">
        <f t="shared" si="1"/>
        <v>0</v>
      </c>
      <c r="K37" s="18"/>
    </row>
    <row r="38" spans="1:14" s="15" customFormat="1" ht="12.95" customHeight="1" x14ac:dyDescent="0.2">
      <c r="A38" s="16"/>
      <c r="B38" s="12" t="s">
        <v>42</v>
      </c>
      <c r="C38" s="16"/>
      <c r="D38" s="21">
        <f>SUM(D39:D40)</f>
        <v>0</v>
      </c>
      <c r="E38" s="21">
        <f t="shared" ref="E38:H38" si="7">SUM(E39:E40)</f>
        <v>0</v>
      </c>
      <c r="F38" s="21">
        <f t="shared" si="7"/>
        <v>0</v>
      </c>
      <c r="G38" s="21">
        <f t="shared" si="7"/>
        <v>0</v>
      </c>
      <c r="H38" s="21">
        <f t="shared" si="7"/>
        <v>0</v>
      </c>
      <c r="I38" s="21">
        <f t="shared" si="1"/>
        <v>0</v>
      </c>
      <c r="K38" s="18"/>
    </row>
    <row r="39" spans="1:14" s="15" customFormat="1" ht="12.95" customHeight="1" x14ac:dyDescent="0.2">
      <c r="A39" s="16"/>
      <c r="B39" s="16"/>
      <c r="C39" s="16" t="s">
        <v>43</v>
      </c>
      <c r="D39" s="22">
        <v>0</v>
      </c>
      <c r="E39" s="22">
        <v>0</v>
      </c>
      <c r="F39" s="22">
        <f t="shared" si="5"/>
        <v>0</v>
      </c>
      <c r="G39" s="22">
        <v>0</v>
      </c>
      <c r="H39" s="22">
        <v>0</v>
      </c>
      <c r="I39" s="22">
        <f t="shared" si="1"/>
        <v>0</v>
      </c>
      <c r="K39" s="18"/>
    </row>
    <row r="40" spans="1:14" s="15" customFormat="1" ht="12.95" customHeight="1" x14ac:dyDescent="0.2">
      <c r="A40" s="16"/>
      <c r="B40" s="16"/>
      <c r="C40" s="16" t="s">
        <v>44</v>
      </c>
      <c r="D40" s="22">
        <v>0</v>
      </c>
      <c r="E40" s="22">
        <v>0</v>
      </c>
      <c r="F40" s="22">
        <f t="shared" si="5"/>
        <v>0</v>
      </c>
      <c r="G40" s="22">
        <v>0</v>
      </c>
      <c r="H40" s="22">
        <v>0</v>
      </c>
      <c r="I40" s="22">
        <f t="shared" si="1"/>
        <v>0</v>
      </c>
      <c r="K40" s="18"/>
    </row>
    <row r="41" spans="1:14" s="15" customFormat="1" ht="12.95" customHeight="1" x14ac:dyDescent="0.2">
      <c r="A41" s="16"/>
      <c r="B41" s="16"/>
      <c r="C41" s="16"/>
      <c r="D41" s="23"/>
      <c r="E41" s="23"/>
      <c r="F41" s="23"/>
      <c r="G41" s="23"/>
      <c r="H41" s="23"/>
      <c r="I41" s="23"/>
      <c r="K41" s="18"/>
      <c r="M41" s="22"/>
    </row>
    <row r="42" spans="1:14" s="15" customFormat="1" ht="12.95" customHeight="1" x14ac:dyDescent="0.2">
      <c r="A42" s="12" t="s">
        <v>45</v>
      </c>
      <c r="B42" s="16"/>
      <c r="C42" s="16"/>
      <c r="D42" s="24">
        <f>SUM(D10+D11+D12+D13+D14+D15+D16+D17+D29+D35+D36+D38)</f>
        <v>37725145556</v>
      </c>
      <c r="E42" s="17">
        <f>SUM(E10+E11+E12+E13+E14+E15+E16+E17+E29+E35+E36+E38)</f>
        <v>3505262251</v>
      </c>
      <c r="F42" s="24">
        <f>SUM(F10+F11+F12+F13+F14+F15+F16+F17+F29+F35+F36+F38)</f>
        <v>41230407807</v>
      </c>
      <c r="G42" s="24">
        <f>SUM(G10+G11+G12+G13+G14+G15+G16+G17+G29+G35+G36+G38)</f>
        <v>23159609973</v>
      </c>
      <c r="H42" s="24">
        <f>SUM(H10+H11+H12+H13+H14+H15+H16+H17+H29+H35+H36+H38)</f>
        <v>23159609973</v>
      </c>
      <c r="I42" s="21">
        <f>SUM(H42-D42)</f>
        <v>-14565535583</v>
      </c>
      <c r="K42" s="18"/>
      <c r="M42" s="22"/>
    </row>
    <row r="43" spans="1:14" s="15" customFormat="1" ht="12.95" customHeight="1" x14ac:dyDescent="0.2">
      <c r="A43" s="16"/>
      <c r="B43" s="16"/>
      <c r="C43" s="16"/>
      <c r="D43" s="25"/>
      <c r="E43" s="25"/>
      <c r="F43" s="25"/>
      <c r="G43" s="26"/>
      <c r="H43" s="26"/>
      <c r="I43" s="21"/>
      <c r="K43" s="18"/>
      <c r="L43" s="18"/>
      <c r="M43" s="22"/>
      <c r="N43" s="27"/>
    </row>
    <row r="44" spans="1:14" s="15" customFormat="1" ht="12.95" customHeight="1" x14ac:dyDescent="0.2">
      <c r="A44" s="28" t="s">
        <v>46</v>
      </c>
      <c r="B44" s="29"/>
      <c r="C44" s="29"/>
      <c r="D44" s="30"/>
      <c r="E44" s="30"/>
      <c r="F44" s="30"/>
      <c r="G44" s="31"/>
      <c r="H44" s="31"/>
      <c r="I44" s="21">
        <f>SUM(H42-D42)</f>
        <v>-14565535583</v>
      </c>
      <c r="K44" s="18"/>
      <c r="M44" s="22"/>
      <c r="N44" s="27"/>
    </row>
    <row r="45" spans="1:14" s="15" customFormat="1" ht="12.95" customHeight="1" x14ac:dyDescent="0.2">
      <c r="A45" s="16"/>
      <c r="B45" s="16"/>
      <c r="C45" s="16"/>
      <c r="D45" s="25"/>
      <c r="E45" s="25"/>
      <c r="F45" s="25"/>
      <c r="G45" s="26"/>
      <c r="H45" s="26"/>
      <c r="I45" s="26"/>
      <c r="K45" s="18"/>
      <c r="L45" s="27"/>
      <c r="N45" s="27"/>
    </row>
    <row r="46" spans="1:14" s="15" customFormat="1" ht="12.95" customHeight="1" x14ac:dyDescent="0.2">
      <c r="A46" s="12" t="s">
        <v>47</v>
      </c>
      <c r="B46" s="16"/>
      <c r="C46" s="16"/>
      <c r="D46" s="32"/>
      <c r="E46" s="32"/>
      <c r="F46" s="32"/>
      <c r="G46" s="33"/>
      <c r="H46" s="33"/>
      <c r="I46" s="33"/>
      <c r="K46" s="18"/>
    </row>
    <row r="47" spans="1:14" s="15" customFormat="1" ht="12.95" customHeight="1" x14ac:dyDescent="0.2">
      <c r="A47" s="16"/>
      <c r="B47" s="12" t="s">
        <v>48</v>
      </c>
      <c r="C47" s="16"/>
      <c r="D47" s="17">
        <f>SUM(D48:D55)</f>
        <v>50080660571</v>
      </c>
      <c r="E47" s="17">
        <f>SUM(E48:E55)</f>
        <v>-1626362825</v>
      </c>
      <c r="F47" s="17">
        <f>SUM(F48:F55)</f>
        <v>48454297746</v>
      </c>
      <c r="G47" s="17">
        <f>SUM(G48:G55)</f>
        <v>24552737619</v>
      </c>
      <c r="H47" s="17">
        <f>SUM(H48:H55)</f>
        <v>24552737619</v>
      </c>
      <c r="I47" s="17">
        <f t="shared" ref="I47:I68" si="8">SUM(H47-D47)</f>
        <v>-25527922952</v>
      </c>
      <c r="K47" s="18"/>
      <c r="N47" s="34"/>
    </row>
    <row r="48" spans="1:14" s="15" customFormat="1" ht="12.95" customHeight="1" x14ac:dyDescent="0.2">
      <c r="A48" s="16"/>
      <c r="B48" s="16"/>
      <c r="C48" s="35" t="s">
        <v>49</v>
      </c>
      <c r="D48" s="19">
        <v>20778042553</v>
      </c>
      <c r="E48" s="19">
        <v>-1728204748</v>
      </c>
      <c r="F48" s="19">
        <f>D48+E48</f>
        <v>19049837805</v>
      </c>
      <c r="G48" s="19">
        <v>8541856726</v>
      </c>
      <c r="H48" s="19">
        <v>8541856726</v>
      </c>
      <c r="I48" s="19">
        <f t="shared" si="8"/>
        <v>-12236185827</v>
      </c>
      <c r="K48" s="18"/>
    </row>
    <row r="49" spans="1:11" s="15" customFormat="1" ht="12.95" customHeight="1" x14ac:dyDescent="0.2">
      <c r="A49" s="16"/>
      <c r="B49" s="16"/>
      <c r="C49" s="16" t="s">
        <v>50</v>
      </c>
      <c r="D49" s="19">
        <v>5048073661</v>
      </c>
      <c r="E49" s="19">
        <v>85196163</v>
      </c>
      <c r="F49" s="19">
        <f t="shared" ref="F49:F66" si="9">D49+E49</f>
        <v>5133269824</v>
      </c>
      <c r="G49" s="19">
        <v>2375367059</v>
      </c>
      <c r="H49" s="19">
        <v>2375367059</v>
      </c>
      <c r="I49" s="19">
        <f t="shared" si="8"/>
        <v>-2672706602</v>
      </c>
      <c r="K49" s="18"/>
    </row>
    <row r="50" spans="1:11" s="15" customFormat="1" ht="12.95" customHeight="1" x14ac:dyDescent="0.2">
      <c r="A50" s="16"/>
      <c r="B50" s="16"/>
      <c r="C50" s="16" t="s">
        <v>51</v>
      </c>
      <c r="D50" s="19">
        <v>14182502912</v>
      </c>
      <c r="E50" s="19">
        <v>-6</v>
      </c>
      <c r="F50" s="19">
        <f t="shared" si="9"/>
        <v>14182502906</v>
      </c>
      <c r="G50" s="19">
        <v>8509501740</v>
      </c>
      <c r="H50" s="19">
        <v>8509501740</v>
      </c>
      <c r="I50" s="19">
        <f t="shared" si="8"/>
        <v>-5673001172</v>
      </c>
      <c r="K50" s="18"/>
    </row>
    <row r="51" spans="1:11" s="15" customFormat="1" ht="26.25" customHeight="1" x14ac:dyDescent="0.2">
      <c r="A51" s="16"/>
      <c r="B51" s="16"/>
      <c r="C51" s="35" t="s">
        <v>52</v>
      </c>
      <c r="D51" s="19">
        <v>3700997256</v>
      </c>
      <c r="E51" s="19">
        <v>0</v>
      </c>
      <c r="F51" s="19">
        <f t="shared" si="9"/>
        <v>3700997256</v>
      </c>
      <c r="G51" s="19">
        <v>1851402672</v>
      </c>
      <c r="H51" s="19">
        <v>1851402672</v>
      </c>
      <c r="I51" s="19">
        <f t="shared" si="8"/>
        <v>-1849594584</v>
      </c>
      <c r="K51" s="18"/>
    </row>
    <row r="52" spans="1:11" s="15" customFormat="1" ht="12.95" customHeight="1" x14ac:dyDescent="0.2">
      <c r="A52" s="16"/>
      <c r="B52" s="16"/>
      <c r="C52" s="16" t="s">
        <v>53</v>
      </c>
      <c r="D52" s="19">
        <v>1992795433</v>
      </c>
      <c r="E52" s="19">
        <v>16565494</v>
      </c>
      <c r="F52" s="19">
        <f t="shared" si="9"/>
        <v>2009360927</v>
      </c>
      <c r="G52" s="19">
        <v>1012042318</v>
      </c>
      <c r="H52" s="19">
        <v>1012042318</v>
      </c>
      <c r="I52" s="19">
        <f t="shared" si="8"/>
        <v>-980753115</v>
      </c>
      <c r="K52" s="18"/>
    </row>
    <row r="53" spans="1:11" s="15" customFormat="1" ht="12.95" customHeight="1" x14ac:dyDescent="0.2">
      <c r="A53" s="16"/>
      <c r="B53" s="16"/>
      <c r="C53" s="16" t="s">
        <v>54</v>
      </c>
      <c r="D53" s="19">
        <v>429018662</v>
      </c>
      <c r="E53" s="19">
        <v>80272</v>
      </c>
      <c r="F53" s="19">
        <f t="shared" si="9"/>
        <v>429098934</v>
      </c>
      <c r="G53" s="19">
        <v>211735478</v>
      </c>
      <c r="H53" s="19">
        <v>211735478</v>
      </c>
      <c r="I53" s="19">
        <f t="shared" si="8"/>
        <v>-217283184</v>
      </c>
      <c r="K53" s="18"/>
    </row>
    <row r="54" spans="1:11" s="15" customFormat="1" ht="26.25" customHeight="1" x14ac:dyDescent="0.2">
      <c r="A54" s="12"/>
      <c r="B54" s="12"/>
      <c r="C54" s="35" t="s">
        <v>55</v>
      </c>
      <c r="D54" s="19">
        <v>219582241</v>
      </c>
      <c r="E54" s="19">
        <v>0</v>
      </c>
      <c r="F54" s="19">
        <f t="shared" si="9"/>
        <v>219582241</v>
      </c>
      <c r="G54" s="19">
        <v>131749746</v>
      </c>
      <c r="H54" s="19">
        <v>131749746</v>
      </c>
      <c r="I54" s="19">
        <f t="shared" si="8"/>
        <v>-87832495</v>
      </c>
      <c r="K54" s="18"/>
    </row>
    <row r="55" spans="1:11" s="15" customFormat="1" ht="22.5" customHeight="1" x14ac:dyDescent="0.2">
      <c r="A55" s="16"/>
      <c r="B55" s="16"/>
      <c r="C55" s="35" t="s">
        <v>56</v>
      </c>
      <c r="D55" s="19">
        <v>3729647853</v>
      </c>
      <c r="E55" s="19">
        <v>0</v>
      </c>
      <c r="F55" s="19">
        <f t="shared" si="9"/>
        <v>3729647853</v>
      </c>
      <c r="G55" s="19">
        <v>1919081880</v>
      </c>
      <c r="H55" s="19">
        <v>1919081880</v>
      </c>
      <c r="I55" s="19">
        <f t="shared" si="8"/>
        <v>-1810565973</v>
      </c>
      <c r="K55" s="18"/>
    </row>
    <row r="56" spans="1:11" s="15" customFormat="1" ht="12.95" customHeight="1" x14ac:dyDescent="0.2">
      <c r="A56" s="16"/>
      <c r="B56" s="12" t="s">
        <v>57</v>
      </c>
      <c r="C56" s="16"/>
      <c r="D56" s="17">
        <f>SUM(D57:D60)</f>
        <v>102929755</v>
      </c>
      <c r="E56" s="17">
        <f t="shared" ref="E56:H56" si="10">SUM(E57:E60)</f>
        <v>1414826103</v>
      </c>
      <c r="F56" s="17">
        <f t="shared" si="10"/>
        <v>1517755858</v>
      </c>
      <c r="G56" s="17">
        <f t="shared" si="10"/>
        <v>1515279272</v>
      </c>
      <c r="H56" s="17">
        <f t="shared" si="10"/>
        <v>1515279272</v>
      </c>
      <c r="I56" s="17">
        <f t="shared" si="8"/>
        <v>1412349517</v>
      </c>
      <c r="K56" s="18"/>
    </row>
    <row r="57" spans="1:11" s="15" customFormat="1" ht="12.95" customHeight="1" x14ac:dyDescent="0.2">
      <c r="A57" s="12"/>
      <c r="B57" s="12"/>
      <c r="C57" s="16" t="s">
        <v>58</v>
      </c>
      <c r="D57" s="19">
        <v>0</v>
      </c>
      <c r="E57" s="19">
        <v>0</v>
      </c>
      <c r="F57" s="19">
        <f t="shared" si="9"/>
        <v>0</v>
      </c>
      <c r="G57" s="19">
        <v>0</v>
      </c>
      <c r="H57" s="19">
        <v>0</v>
      </c>
      <c r="I57" s="19">
        <f t="shared" si="8"/>
        <v>0</v>
      </c>
      <c r="K57" s="18"/>
    </row>
    <row r="58" spans="1:11" s="15" customFormat="1" ht="12.95" customHeight="1" x14ac:dyDescent="0.2">
      <c r="A58" s="16"/>
      <c r="B58" s="16"/>
      <c r="C58" s="16" t="s">
        <v>59</v>
      </c>
      <c r="D58" s="19">
        <v>0</v>
      </c>
      <c r="E58" s="19">
        <v>0</v>
      </c>
      <c r="F58" s="19">
        <f t="shared" si="9"/>
        <v>0</v>
      </c>
      <c r="G58" s="19">
        <v>0</v>
      </c>
      <c r="H58" s="19">
        <v>0</v>
      </c>
      <c r="I58" s="19">
        <f t="shared" si="8"/>
        <v>0</v>
      </c>
      <c r="K58" s="18"/>
    </row>
    <row r="59" spans="1:11" s="15" customFormat="1" ht="12.95" customHeight="1" x14ac:dyDescent="0.2">
      <c r="A59" s="12"/>
      <c r="B59" s="12"/>
      <c r="C59" s="16" t="s">
        <v>60</v>
      </c>
      <c r="D59" s="19">
        <v>95500000</v>
      </c>
      <c r="E59" s="19">
        <v>1310027829</v>
      </c>
      <c r="F59" s="19">
        <f t="shared" si="9"/>
        <v>1405527829</v>
      </c>
      <c r="G59" s="19">
        <v>1405527829</v>
      </c>
      <c r="H59" s="19">
        <v>1405527829</v>
      </c>
      <c r="I59" s="19">
        <f t="shared" si="8"/>
        <v>1310027829</v>
      </c>
      <c r="K59" s="18"/>
    </row>
    <row r="60" spans="1:11" s="15" customFormat="1" ht="12.95" customHeight="1" x14ac:dyDescent="0.2">
      <c r="A60" s="16"/>
      <c r="B60" s="16"/>
      <c r="C60" s="16" t="s">
        <v>41</v>
      </c>
      <c r="D60" s="19">
        <v>7429755</v>
      </c>
      <c r="E60" s="19">
        <v>104798274</v>
      </c>
      <c r="F60" s="19">
        <f t="shared" si="9"/>
        <v>112228029</v>
      </c>
      <c r="G60" s="36">
        <v>109751443</v>
      </c>
      <c r="H60" s="36">
        <v>109751443</v>
      </c>
      <c r="I60" s="36">
        <f t="shared" si="8"/>
        <v>102321688</v>
      </c>
      <c r="K60" s="18"/>
    </row>
    <row r="61" spans="1:11" s="15" customFormat="1" ht="12.95" customHeight="1" x14ac:dyDescent="0.2">
      <c r="A61" s="16"/>
      <c r="B61" s="12" t="s">
        <v>61</v>
      </c>
      <c r="C61" s="16"/>
      <c r="D61" s="17">
        <f>SUM(D62:D63)</f>
        <v>142020194</v>
      </c>
      <c r="E61" s="17">
        <f>SUM(E62:E63)</f>
        <v>3507338</v>
      </c>
      <c r="F61" s="17">
        <f>SUM(F62:F63)</f>
        <v>145527532</v>
      </c>
      <c r="G61" s="37">
        <f t="shared" ref="G61:H61" si="11">SUM(G62:G63)</f>
        <v>72761415</v>
      </c>
      <c r="H61" s="37">
        <f t="shared" si="11"/>
        <v>72761415</v>
      </c>
      <c r="I61" s="17">
        <f t="shared" si="8"/>
        <v>-69258779</v>
      </c>
      <c r="K61" s="18"/>
    </row>
    <row r="62" spans="1:11" s="15" customFormat="1" ht="26.25" customHeight="1" x14ac:dyDescent="0.2">
      <c r="A62" s="16"/>
      <c r="B62" s="16"/>
      <c r="C62" s="35" t="s">
        <v>62</v>
      </c>
      <c r="D62" s="19">
        <v>142020194</v>
      </c>
      <c r="E62" s="19">
        <v>3507338</v>
      </c>
      <c r="F62" s="19">
        <f t="shared" si="9"/>
        <v>145527532</v>
      </c>
      <c r="G62" s="36">
        <v>72761415</v>
      </c>
      <c r="H62" s="36">
        <v>72761415</v>
      </c>
      <c r="I62" s="19">
        <f t="shared" si="8"/>
        <v>-69258779</v>
      </c>
      <c r="K62" s="18"/>
    </row>
    <row r="63" spans="1:11" s="15" customFormat="1" ht="12.95" customHeight="1" x14ac:dyDescent="0.2">
      <c r="A63" s="16"/>
      <c r="B63" s="16"/>
      <c r="C63" s="16" t="s">
        <v>63</v>
      </c>
      <c r="D63" s="36">
        <v>0</v>
      </c>
      <c r="E63" s="36">
        <v>0</v>
      </c>
      <c r="F63" s="19">
        <f t="shared" si="9"/>
        <v>0</v>
      </c>
      <c r="G63" s="36">
        <v>0</v>
      </c>
      <c r="H63" s="36">
        <v>0</v>
      </c>
      <c r="I63" s="36">
        <f t="shared" si="8"/>
        <v>0</v>
      </c>
      <c r="K63" s="18"/>
    </row>
    <row r="64" spans="1:11" s="15" customFormat="1" ht="12.95" customHeight="1" x14ac:dyDescent="0.2">
      <c r="A64" s="12"/>
      <c r="B64" s="38" t="s">
        <v>64</v>
      </c>
      <c r="C64" s="38"/>
      <c r="D64" s="17">
        <v>8129521433</v>
      </c>
      <c r="E64" s="17">
        <v>357118329</v>
      </c>
      <c r="F64" s="17">
        <f>D64+E64</f>
        <v>8486639762</v>
      </c>
      <c r="G64" s="17">
        <v>4367827080</v>
      </c>
      <c r="H64" s="17">
        <v>4367827080</v>
      </c>
      <c r="I64" s="17">
        <f t="shared" si="8"/>
        <v>-3761694353</v>
      </c>
      <c r="K64" s="18"/>
    </row>
    <row r="65" spans="1:11" s="15" customFormat="1" ht="12.95" customHeight="1" x14ac:dyDescent="0.2">
      <c r="A65" s="12"/>
      <c r="B65" s="38"/>
      <c r="C65" s="38"/>
      <c r="D65" s="17"/>
      <c r="E65" s="17"/>
      <c r="F65" s="17"/>
      <c r="G65" s="17"/>
      <c r="H65" s="17"/>
      <c r="I65" s="17"/>
      <c r="K65" s="18"/>
    </row>
    <row r="66" spans="1:11" s="15" customFormat="1" ht="12.95" customHeight="1" x14ac:dyDescent="0.2">
      <c r="A66" s="16"/>
      <c r="B66" s="12" t="s">
        <v>65</v>
      </c>
      <c r="C66" s="16"/>
      <c r="D66" s="17">
        <v>0</v>
      </c>
      <c r="E66" s="17">
        <v>0</v>
      </c>
      <c r="F66" s="17">
        <f t="shared" si="9"/>
        <v>0</v>
      </c>
      <c r="G66" s="17">
        <v>0</v>
      </c>
      <c r="H66" s="17">
        <v>0</v>
      </c>
      <c r="I66" s="17">
        <f t="shared" si="8"/>
        <v>0</v>
      </c>
      <c r="K66" s="18"/>
    </row>
    <row r="67" spans="1:11" s="15" customFormat="1" ht="12.95" customHeight="1" x14ac:dyDescent="0.2">
      <c r="A67" s="16"/>
      <c r="B67" s="16"/>
      <c r="C67" s="16"/>
      <c r="D67" s="23"/>
      <c r="E67" s="23"/>
      <c r="F67" s="23"/>
      <c r="G67" s="23"/>
      <c r="H67" s="23"/>
      <c r="I67" s="23"/>
      <c r="K67" s="18"/>
    </row>
    <row r="68" spans="1:11" s="15" customFormat="1" ht="12.95" customHeight="1" x14ac:dyDescent="0.2">
      <c r="A68" s="12" t="s">
        <v>66</v>
      </c>
      <c r="B68" s="16"/>
      <c r="C68" s="16"/>
      <c r="D68" s="24">
        <f>SUM(D47+D56+D61+D64+D66)</f>
        <v>58455131953</v>
      </c>
      <c r="E68" s="17">
        <f>SUM(E47+E56+E61+E64+E66)</f>
        <v>149088945</v>
      </c>
      <c r="F68" s="24">
        <f>SUM(F47+F56+F61+F64+F66)</f>
        <v>58604220898</v>
      </c>
      <c r="G68" s="24">
        <f>SUM(G47+G56+G61+G64+G66)</f>
        <v>30508605386</v>
      </c>
      <c r="H68" s="24">
        <f>SUM(H47+H56+H61+H64+H66)</f>
        <v>30508605386</v>
      </c>
      <c r="I68" s="17">
        <f t="shared" si="8"/>
        <v>-27946526567</v>
      </c>
      <c r="K68" s="18"/>
    </row>
    <row r="69" spans="1:11" s="15" customFormat="1" ht="12.95" customHeight="1" x14ac:dyDescent="0.2">
      <c r="A69" s="16"/>
      <c r="B69" s="16"/>
      <c r="C69" s="16"/>
      <c r="D69" s="19"/>
      <c r="E69" s="19"/>
      <c r="F69" s="19"/>
      <c r="G69" s="19"/>
      <c r="H69" s="19"/>
      <c r="I69" s="19"/>
      <c r="K69" s="18"/>
    </row>
    <row r="70" spans="1:11" s="15" customFormat="1" ht="12.95" customHeight="1" x14ac:dyDescent="0.2">
      <c r="A70" s="12" t="s">
        <v>67</v>
      </c>
      <c r="B70" s="16"/>
      <c r="C70" s="16"/>
      <c r="D70" s="17">
        <f>SUM(D71)</f>
        <v>0</v>
      </c>
      <c r="E70" s="17">
        <f t="shared" ref="E70:H70" si="12">SUM(E71)</f>
        <v>0</v>
      </c>
      <c r="F70" s="17">
        <f>D70+E70</f>
        <v>0</v>
      </c>
      <c r="G70" s="17">
        <f t="shared" si="12"/>
        <v>0</v>
      </c>
      <c r="H70" s="17">
        <f t="shared" si="12"/>
        <v>0</v>
      </c>
      <c r="I70" s="17">
        <f t="shared" ref="I70:I73" si="13">SUM(H70-D70)</f>
        <v>0</v>
      </c>
      <c r="K70" s="18"/>
    </row>
    <row r="71" spans="1:11" s="15" customFormat="1" ht="12.95" customHeight="1" x14ac:dyDescent="0.2">
      <c r="A71" s="16"/>
      <c r="B71" s="16" t="s">
        <v>68</v>
      </c>
      <c r="C71" s="16"/>
      <c r="D71" s="19">
        <v>0</v>
      </c>
      <c r="E71" s="19">
        <v>0</v>
      </c>
      <c r="F71" s="19">
        <f>D71+E71</f>
        <v>0</v>
      </c>
      <c r="G71" s="19">
        <v>0</v>
      </c>
      <c r="H71" s="19">
        <v>0</v>
      </c>
      <c r="I71" s="19">
        <f t="shared" si="13"/>
        <v>0</v>
      </c>
      <c r="K71" s="18"/>
    </row>
    <row r="72" spans="1:11" s="15" customFormat="1" ht="12.95" customHeight="1" x14ac:dyDescent="0.2">
      <c r="A72" s="16"/>
      <c r="B72" s="16"/>
      <c r="C72" s="16"/>
      <c r="D72" s="19"/>
      <c r="E72" s="19"/>
      <c r="F72" s="19"/>
      <c r="G72" s="19"/>
      <c r="H72" s="19"/>
      <c r="I72" s="19"/>
      <c r="K72" s="18"/>
    </row>
    <row r="73" spans="1:11" s="15" customFormat="1" ht="12.95" customHeight="1" x14ac:dyDescent="0.2">
      <c r="A73" s="12" t="s">
        <v>69</v>
      </c>
      <c r="B73" s="16"/>
      <c r="C73" s="16"/>
      <c r="D73" s="17">
        <f>SUM(D42+D68+D70)</f>
        <v>96180277509</v>
      </c>
      <c r="E73" s="17">
        <f>SUM(E42+E68+E70)</f>
        <v>3654351196</v>
      </c>
      <c r="F73" s="17">
        <f>SUM(F42+F68+F70)</f>
        <v>99834628705</v>
      </c>
      <c r="G73" s="17">
        <f>SUM(G42+G68+G70)</f>
        <v>53668215359</v>
      </c>
      <c r="H73" s="17">
        <f>SUM(H42+H68+H70)</f>
        <v>53668215359</v>
      </c>
      <c r="I73" s="17">
        <f t="shared" si="13"/>
        <v>-42512062150</v>
      </c>
      <c r="K73" s="18"/>
    </row>
    <row r="74" spans="1:11" s="15" customFormat="1" ht="12.95" customHeight="1" x14ac:dyDescent="0.2">
      <c r="A74" s="16"/>
      <c r="B74" s="16"/>
      <c r="C74" s="16"/>
      <c r="D74" s="19"/>
      <c r="E74" s="19"/>
      <c r="F74" s="19"/>
      <c r="G74" s="19"/>
      <c r="H74" s="19"/>
      <c r="I74" s="19"/>
      <c r="K74" s="18"/>
    </row>
    <row r="75" spans="1:11" s="15" customFormat="1" ht="12.95" customHeight="1" x14ac:dyDescent="0.2">
      <c r="A75" s="16"/>
      <c r="B75" s="12" t="s">
        <v>70</v>
      </c>
      <c r="C75" s="16"/>
      <c r="D75" s="23"/>
      <c r="E75" s="23"/>
      <c r="F75" s="23"/>
      <c r="G75" s="23"/>
      <c r="H75" s="23"/>
      <c r="I75" s="23"/>
      <c r="K75" s="18"/>
    </row>
    <row r="76" spans="1:11" s="15" customFormat="1" ht="12.95" customHeight="1" x14ac:dyDescent="0.2">
      <c r="A76" s="16"/>
      <c r="B76" s="39" t="s">
        <v>71</v>
      </c>
      <c r="C76" s="39"/>
      <c r="D76" s="40">
        <v>0</v>
      </c>
      <c r="E76" s="19">
        <v>0</v>
      </c>
      <c r="F76" s="19">
        <f>D76+E76</f>
        <v>0</v>
      </c>
      <c r="G76" s="19">
        <v>0</v>
      </c>
      <c r="H76" s="19">
        <v>0</v>
      </c>
      <c r="I76" s="19">
        <f t="shared" ref="I76" si="14">SUM(H76-D76)</f>
        <v>0</v>
      </c>
      <c r="K76" s="18"/>
    </row>
    <row r="77" spans="1:11" s="15" customFormat="1" ht="12.95" customHeight="1" x14ac:dyDescent="0.2">
      <c r="A77" s="16"/>
      <c r="B77" s="39"/>
      <c r="C77" s="39"/>
      <c r="D77" s="40"/>
      <c r="E77" s="19"/>
      <c r="F77" s="19"/>
      <c r="G77" s="19"/>
      <c r="H77" s="19"/>
      <c r="I77" s="19"/>
      <c r="K77" s="18"/>
    </row>
    <row r="78" spans="1:11" s="15" customFormat="1" ht="12.95" customHeight="1" x14ac:dyDescent="0.2">
      <c r="A78" s="16"/>
      <c r="B78" s="39" t="s">
        <v>72</v>
      </c>
      <c r="C78" s="39"/>
      <c r="D78" s="40">
        <v>0</v>
      </c>
      <c r="E78" s="19">
        <v>0</v>
      </c>
      <c r="F78" s="19">
        <f>D78+E78</f>
        <v>0</v>
      </c>
      <c r="G78" s="19">
        <v>0</v>
      </c>
      <c r="H78" s="19">
        <v>0</v>
      </c>
      <c r="I78" s="19">
        <f t="shared" ref="I78" si="15">SUM(H78-D78)</f>
        <v>0</v>
      </c>
      <c r="K78" s="18"/>
    </row>
    <row r="79" spans="1:11" s="15" customFormat="1" ht="12.95" customHeight="1" x14ac:dyDescent="0.2">
      <c r="A79" s="16"/>
      <c r="B79" s="39"/>
      <c r="C79" s="39"/>
      <c r="D79" s="40"/>
      <c r="E79" s="19"/>
      <c r="F79" s="19"/>
      <c r="G79" s="19"/>
      <c r="H79" s="19"/>
      <c r="I79" s="19"/>
      <c r="K79" s="18"/>
    </row>
    <row r="80" spans="1:11" s="15" customFormat="1" ht="12.95" customHeight="1" x14ac:dyDescent="0.2">
      <c r="A80" s="16"/>
      <c r="B80" s="20"/>
      <c r="C80" s="20"/>
      <c r="D80" s="23"/>
      <c r="E80" s="19"/>
      <c r="F80" s="19"/>
      <c r="G80" s="19"/>
      <c r="H80" s="19"/>
      <c r="I80" s="19"/>
      <c r="K80" s="18"/>
    </row>
    <row r="81" spans="1:11" s="15" customFormat="1" ht="12.95" customHeight="1" x14ac:dyDescent="0.2">
      <c r="A81" s="16"/>
      <c r="B81" s="41" t="s">
        <v>67</v>
      </c>
      <c r="C81" s="41"/>
      <c r="D81" s="42">
        <f>SUM(D76+D78)</f>
        <v>0</v>
      </c>
      <c r="E81" s="17">
        <f t="shared" ref="E81:H81" si="16">SUM(E76+E78)</f>
        <v>0</v>
      </c>
      <c r="F81" s="17">
        <f t="shared" si="16"/>
        <v>0</v>
      </c>
      <c r="G81" s="17">
        <f t="shared" si="16"/>
        <v>0</v>
      </c>
      <c r="H81" s="17">
        <f t="shared" si="16"/>
        <v>0</v>
      </c>
      <c r="I81" s="17">
        <f t="shared" ref="I81" si="17">SUM(H81-D81)</f>
        <v>0</v>
      </c>
      <c r="K81" s="18"/>
    </row>
    <row r="82" spans="1:11" s="15" customFormat="1" ht="5.0999999999999996" customHeight="1" x14ac:dyDescent="0.2">
      <c r="A82" s="43"/>
      <c r="B82" s="43"/>
      <c r="C82" s="43"/>
      <c r="D82" s="43"/>
      <c r="E82" s="44"/>
      <c r="F82" s="45"/>
      <c r="G82" s="46"/>
      <c r="H82" s="46"/>
      <c r="I82" s="46"/>
      <c r="K82" s="18"/>
    </row>
    <row r="83" spans="1:11" s="15" customFormat="1" ht="15" customHeight="1" x14ac:dyDescent="0.2">
      <c r="A83" s="47" t="s">
        <v>73</v>
      </c>
      <c r="B83" s="47"/>
      <c r="C83" s="47"/>
      <c r="D83" s="16"/>
      <c r="E83" s="48"/>
      <c r="F83" s="32"/>
      <c r="G83" s="33"/>
      <c r="H83" s="33"/>
      <c r="I83" s="33"/>
      <c r="K83" s="18"/>
    </row>
    <row r="84" spans="1:11" s="2" customFormat="1" ht="12.75" x14ac:dyDescent="0.2">
      <c r="H84" s="49"/>
      <c r="I84" s="49"/>
      <c r="K84" s="18"/>
    </row>
    <row r="85" spans="1:11" x14ac:dyDescent="0.25">
      <c r="H85" s="49"/>
      <c r="I85" s="49"/>
    </row>
    <row r="86" spans="1:11" x14ac:dyDescent="0.25">
      <c r="H86" s="49"/>
      <c r="I86" s="49"/>
    </row>
    <row r="87" spans="1:11" x14ac:dyDescent="0.25">
      <c r="H87" s="49"/>
      <c r="I87" s="49"/>
    </row>
    <row r="88" spans="1:11" x14ac:dyDescent="0.25">
      <c r="H88" s="49"/>
      <c r="I88" s="49"/>
    </row>
    <row r="89" spans="1:11" x14ac:dyDescent="0.25">
      <c r="H89" s="49"/>
      <c r="I89" s="49"/>
    </row>
    <row r="90" spans="1:11" x14ac:dyDescent="0.25">
      <c r="E90" s="50"/>
      <c r="F90" s="50"/>
      <c r="H90" s="49"/>
      <c r="I90" s="49"/>
    </row>
    <row r="91" spans="1:11" x14ac:dyDescent="0.25">
      <c r="A91" s="51"/>
      <c r="B91" s="51"/>
      <c r="C91" s="51"/>
      <c r="D91" s="51"/>
      <c r="E91" s="50"/>
      <c r="F91" s="51"/>
      <c r="G91" s="51"/>
      <c r="H91" s="51"/>
      <c r="I91" s="51"/>
    </row>
    <row r="92" spans="1:11" x14ac:dyDescent="0.25">
      <c r="A92" s="51"/>
      <c r="B92" s="51"/>
      <c r="C92" s="51"/>
      <c r="D92" s="51"/>
      <c r="E92" s="50"/>
      <c r="F92" s="51"/>
      <c r="G92" s="51"/>
      <c r="H92" s="51"/>
      <c r="I92" s="51"/>
    </row>
    <row r="93" spans="1:11" x14ac:dyDescent="0.25">
      <c r="A93" s="50"/>
      <c r="B93" s="50"/>
      <c r="C93" s="50"/>
      <c r="D93" s="50"/>
      <c r="E93" s="50"/>
      <c r="F93" s="50"/>
      <c r="G93" s="50"/>
      <c r="H93" s="50"/>
      <c r="I93" s="50"/>
    </row>
    <row r="94" spans="1:11" x14ac:dyDescent="0.25">
      <c r="A94" s="50"/>
      <c r="B94" s="50"/>
      <c r="C94" s="50"/>
      <c r="D94" s="50"/>
      <c r="E94" s="50"/>
      <c r="F94" s="50"/>
      <c r="G94" s="50"/>
      <c r="H94" s="50"/>
      <c r="I94" s="50"/>
    </row>
    <row r="95" spans="1:11" x14ac:dyDescent="0.25">
      <c r="A95" s="50"/>
      <c r="B95" s="50"/>
      <c r="C95" s="50"/>
      <c r="D95" s="50"/>
      <c r="E95" s="50"/>
      <c r="F95" s="50"/>
      <c r="G95" s="50"/>
      <c r="H95" s="50"/>
      <c r="I95" s="50"/>
    </row>
    <row r="96" spans="1:11" x14ac:dyDescent="0.25">
      <c r="H96" s="49"/>
      <c r="I96" s="4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H98" s="49"/>
      <c r="I98" s="49"/>
    </row>
    <row r="99" spans="1:9" x14ac:dyDescent="0.25">
      <c r="H99" s="49"/>
      <c r="I99" s="49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2021-08-17T01:38:14Z</dcterms:created>
  <dcterms:modified xsi:type="dcterms:W3CDTF">2021-08-17T01:38:15Z</dcterms:modified>
</cp:coreProperties>
</file>