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0023765E-D42C-4978-B4C7-67BA0DB5C2CC}" xr6:coauthVersionLast="47" xr6:coauthVersionMax="47" xr10:uidLastSave="{00000000-0000-0000-0000-000000000000}"/>
  <bookViews>
    <workbookView xWindow="-120" yWindow="-120" windowWidth="20730" windowHeight="11160" xr2:uid="{BA018DC2-05BA-48AC-9DF5-AB9C24FD23A5}"/>
  </bookViews>
  <sheets>
    <sheet name="11 Clasif x O.G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E85" i="1" s="1"/>
  <c r="H85" i="1" s="1"/>
  <c r="E86" i="1"/>
  <c r="H86" i="1" s="1"/>
  <c r="G85" i="1"/>
  <c r="F85" i="1"/>
  <c r="D85" i="1"/>
  <c r="C85" i="1"/>
  <c r="E83" i="1"/>
  <c r="H83" i="1" s="1"/>
  <c r="E82" i="1"/>
  <c r="E80" i="1" s="1"/>
  <c r="H80" i="1" s="1"/>
  <c r="E81" i="1"/>
  <c r="H81" i="1" s="1"/>
  <c r="G80" i="1"/>
  <c r="F80" i="1"/>
  <c r="D80" i="1"/>
  <c r="C80" i="1"/>
  <c r="E78" i="1"/>
  <c r="H78" i="1" s="1"/>
  <c r="E77" i="1"/>
  <c r="H77" i="1" s="1"/>
  <c r="E76" i="1"/>
  <c r="H76" i="1" s="1"/>
  <c r="E75" i="1"/>
  <c r="E74" i="1"/>
  <c r="E71" i="1" s="1"/>
  <c r="H71" i="1" s="1"/>
  <c r="E73" i="1"/>
  <c r="E72" i="1"/>
  <c r="G71" i="1"/>
  <c r="F71" i="1"/>
  <c r="D71" i="1"/>
  <c r="C71" i="1"/>
  <c r="E69" i="1"/>
  <c r="H69" i="1" s="1"/>
  <c r="E68" i="1"/>
  <c r="E66" i="1" s="1"/>
  <c r="H66" i="1" s="1"/>
  <c r="E67" i="1"/>
  <c r="H67" i="1" s="1"/>
  <c r="G66" i="1"/>
  <c r="F66" i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E55" i="1" s="1"/>
  <c r="E56" i="1"/>
  <c r="H56" i="1" s="1"/>
  <c r="G55" i="1"/>
  <c r="F55" i="1"/>
  <c r="D55" i="1"/>
  <c r="C55" i="1"/>
  <c r="E53" i="1"/>
  <c r="E52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G44" i="1"/>
  <c r="F44" i="1"/>
  <c r="E44" i="1"/>
  <c r="D44" i="1"/>
  <c r="C44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G33" i="1"/>
  <c r="F33" i="1"/>
  <c r="E33" i="1"/>
  <c r="D33" i="1"/>
  <c r="C33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G22" i="1"/>
  <c r="F22" i="1"/>
  <c r="E22" i="1"/>
  <c r="D22" i="1"/>
  <c r="C22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G13" i="1"/>
  <c r="F13" i="1"/>
  <c r="E13" i="1"/>
  <c r="D13" i="1"/>
  <c r="D11" i="1" s="1"/>
  <c r="C13" i="1"/>
  <c r="G11" i="1"/>
  <c r="F11" i="1"/>
  <c r="C11" i="1"/>
  <c r="E11" i="1" l="1"/>
  <c r="H11" i="1" s="1"/>
  <c r="H55" i="1"/>
  <c r="H57" i="1"/>
  <c r="H68" i="1"/>
  <c r="H82" i="1"/>
  <c r="H87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<sst xmlns="http://schemas.openxmlformats.org/spreadsheetml/2006/main" count="90" uniqueCount="90">
  <si>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</si>
  <si>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EJECUTIVO</t>
  </si>
  <si>
    <t>ESTADO ANALÍTICO DEL EJERCICIO DEL PRESUPUESTO DE EGRESOS</t>
  </si>
  <si>
    <t>CLASIFICACIÓN POR OBJETO DEL GASTO (CAPÍTULO Y CONCEPTO)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</si>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</sst>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3" fillId="2" borderId="0" xfId="1" applyFont="1" applyFill="1" applyAlignment="1">
      <alignment horizontal="center"/>
    </xf>
    <xf numFmtId="0" fontId="4" fillId="0" borderId="0" xfId="1" applyFont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9" fillId="0" borderId="0" xfId="1" applyFont="1" applyAlignment="1">
      <alignment horizontal="center" vertical="top"/>
    </xf>
    <xf numFmtId="164" fontId="9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Alignment="1">
      <alignment horizontal="left" vertical="top"/>
    </xf>
    <xf numFmtId="164" fontId="10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justify" vertical="top" wrapText="1"/>
    </xf>
    <xf numFmtId="0" fontId="10" fillId="0" borderId="0" xfId="1" applyFont="1" applyAlignment="1">
      <alignment horizontal="justify" vertical="top" wrapText="1"/>
    </xf>
    <xf numFmtId="0" fontId="2" fillId="0" borderId="0" xfId="1"/>
    <xf numFmtId="0" fontId="2" fillId="0" borderId="10" xfId="1" applyBorder="1"/>
    <xf numFmtId="0" fontId="10" fillId="0" borderId="0" xfId="1" applyFont="1"/>
    <xf numFmtId="0" fontId="11" fillId="0" borderId="0" xfId="1" applyFont="1"/>
    <xf numFmtId="0" fontId="9" fillId="0" borderId="0" xfId="1" applyFont="1"/>
  </cellXfs>
  <cellStyles count="3">
    <cellStyle name="Normal" xfId="0" builtinId="0"/>
    <cellStyle name="Normal 12 3 12" xfId="2" xr:uid="{FD9A5148-7A82-420B-AE75-8460A4AEF4AA}"/>
    <cellStyle name="Normal 3_1. Ingreso Público" xfId="1" xr:uid="{022F55AD-0B2B-4A5D-9583-CFDB19051B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9DD7-6330-48E9-AFB0-12D366659C67}">
  <sheetPr codeName="Hoja2"/>
  <dimension ref="A1:I97"/>
  <sheetViews>
    <sheetView showGridLines="0" tabSelected="1" workbookViewId="0">
      <selection sqref="A1:H94"/>
    </sheetView>
  </sheetViews>
  <sheetFormatPr baseColWidth="10" defaultRowHeight="15" x14ac:dyDescent="0.25"/>
  <cols>
    <col min="1" max="1" width="2.7109375" style="32" customWidth="1"/>
    <col min="2" max="2" width="47.85546875" style="32" customWidth="1"/>
    <col min="3" max="8" width="15.7109375" style="32" customWidth="1"/>
  </cols>
  <sheetData>
    <row r="1" spans="1:8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8" s="22" customFormat="1" ht="16.5" hidden="1" customHeight="1" x14ac:dyDescent="0.25">
      <c r="A11" s="20" t="s">
        <v>16</v>
      </c>
      <c r="B11" s="20"/>
      <c r="C11" s="21">
        <f>SUM(C13,C22,C33,C44,C55,C66,C71,C80,C85)</f>
        <v>69940928628</v>
      </c>
      <c r="D11" s="21">
        <f>SUM(D13,D22,D33,D44,D55,D66,D71,D80,D85)</f>
        <v>-4054902889</v>
      </c>
      <c r="E11" s="21">
        <f>SUM(E13,E22,E33,E44,E55,E66,E71,E80,E85)</f>
        <v>65886025739</v>
      </c>
      <c r="F11" s="21">
        <f>SUM(F13,F22,F33,F44,F55,F66,F71,F80,F85)</f>
        <v>30941467287</v>
      </c>
      <c r="G11" s="21">
        <f>SUM(G13,G22,G33,G44,G55,G66,G71,G80,G85)</f>
        <v>30745653972</v>
      </c>
      <c r="H11" s="21">
        <f>E11-F11</f>
        <v>34944558452</v>
      </c>
    </row>
    <row r="12" spans="1:8" s="19" customFormat="1" ht="3.95" hidden="1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8" s="25" customFormat="1" ht="14.25" hidden="1" customHeight="1" x14ac:dyDescent="0.25">
      <c r="A13" s="23" t="s">
        <v>17</v>
      </c>
      <c r="B13" s="23"/>
      <c r="C13" s="24">
        <f>SUM(C14:C20)</f>
        <v>34410553289</v>
      </c>
      <c r="D13" s="24">
        <f t="shared" ref="D13:G13" si="0">SUM(D14:D20)</f>
        <v>-3999400379</v>
      </c>
      <c r="E13" s="24">
        <f t="shared" si="0"/>
        <v>30411152910</v>
      </c>
      <c r="F13" s="24">
        <f t="shared" si="0"/>
        <v>13878798415</v>
      </c>
      <c r="G13" s="24">
        <f t="shared" si="0"/>
        <v>13811788318</v>
      </c>
      <c r="H13" s="24">
        <f>E13-F13</f>
        <v>16532354495</v>
      </c>
    </row>
    <row r="14" spans="1:8" s="26" customFormat="1" ht="12" hidden="1" customHeight="1" x14ac:dyDescent="0.25">
      <c r="B14" s="27" t="s">
        <v>18</v>
      </c>
      <c r="C14" s="28">
        <v>14898969771</v>
      </c>
      <c r="D14" s="28">
        <v>-784019302</v>
      </c>
      <c r="E14" s="28">
        <f>C14+D14</f>
        <v>14114950469</v>
      </c>
      <c r="F14" s="28">
        <v>6169827395</v>
      </c>
      <c r="G14" s="28">
        <v>6168699747</v>
      </c>
      <c r="H14" s="28">
        <f>E14-F14</f>
        <v>7945123074</v>
      </c>
    </row>
    <row r="15" spans="1:8" s="22" customFormat="1" ht="12.75" hidden="1" customHeight="1" x14ac:dyDescent="0.25">
      <c r="A15" s="26"/>
      <c r="B15" s="27" t="s">
        <v>19</v>
      </c>
      <c r="C15" s="28">
        <v>296381688</v>
      </c>
      <c r="D15" s="28">
        <v>-105653144</v>
      </c>
      <c r="E15" s="28">
        <f t="shared" ref="E15:E81" si="1">C15+D15</f>
        <v>190728544</v>
      </c>
      <c r="F15" s="28">
        <v>91426727</v>
      </c>
      <c r="G15" s="28">
        <v>89817281</v>
      </c>
      <c r="H15" s="28">
        <f t="shared" ref="H15:H20" si="2">E15-F15</f>
        <v>99301817</v>
      </c>
    </row>
    <row r="16" spans="1:8" s="22" customFormat="1" ht="12.75" hidden="1" customHeight="1" x14ac:dyDescent="0.25">
      <c r="A16" s="26"/>
      <c r="B16" s="27" t="s">
        <v>20</v>
      </c>
      <c r="C16" s="28">
        <v>6820821183</v>
      </c>
      <c r="D16" s="28">
        <v>-1723513516</v>
      </c>
      <c r="E16" s="28">
        <f t="shared" si="1"/>
        <v>5097307667</v>
      </c>
      <c r="F16" s="28">
        <v>2163973515</v>
      </c>
      <c r="G16" s="28">
        <v>2163041186</v>
      </c>
      <c r="H16" s="28">
        <f t="shared" si="2"/>
        <v>2933334152</v>
      </c>
    </row>
    <row r="17" spans="1:8" s="22" customFormat="1" ht="12.75" hidden="1" customHeight="1" x14ac:dyDescent="0.25">
      <c r="A17" s="26"/>
      <c r="B17" s="27" t="s">
        <v>21</v>
      </c>
      <c r="C17" s="28">
        <v>4062683621</v>
      </c>
      <c r="D17" s="28">
        <v>-163096746</v>
      </c>
      <c r="E17" s="28">
        <f t="shared" si="1"/>
        <v>3899586875</v>
      </c>
      <c r="F17" s="28">
        <v>1660122104</v>
      </c>
      <c r="G17" s="28">
        <v>1597431711</v>
      </c>
      <c r="H17" s="28">
        <f t="shared" si="2"/>
        <v>2239464771</v>
      </c>
    </row>
    <row r="18" spans="1:8" s="22" customFormat="1" ht="12.75" hidden="1" customHeight="1" x14ac:dyDescent="0.25">
      <c r="A18" s="26"/>
      <c r="B18" s="27" t="s">
        <v>22</v>
      </c>
      <c r="C18" s="28">
        <v>4038660705</v>
      </c>
      <c r="D18" s="28">
        <v>-318072760</v>
      </c>
      <c r="E18" s="28">
        <f t="shared" si="1"/>
        <v>3720587945</v>
      </c>
      <c r="F18" s="28">
        <v>1704978999</v>
      </c>
      <c r="G18" s="28">
        <v>1704666971</v>
      </c>
      <c r="H18" s="28">
        <f t="shared" si="2"/>
        <v>2015608946</v>
      </c>
    </row>
    <row r="19" spans="1:8" s="22" customFormat="1" ht="12.75" hidden="1" customHeight="1" x14ac:dyDescent="0.25">
      <c r="A19" s="26"/>
      <c r="B19" s="27" t="s">
        <v>23</v>
      </c>
      <c r="C19" s="28">
        <v>902992082</v>
      </c>
      <c r="D19" s="28">
        <v>-841476705</v>
      </c>
      <c r="E19" s="28">
        <f t="shared" si="1"/>
        <v>61515377</v>
      </c>
      <c r="F19" s="28">
        <v>0</v>
      </c>
      <c r="G19" s="28">
        <v>0</v>
      </c>
      <c r="H19" s="28">
        <f t="shared" si="2"/>
        <v>61515377</v>
      </c>
    </row>
    <row r="20" spans="1:8" s="22" customFormat="1" ht="12.75" hidden="1" customHeight="1" x14ac:dyDescent="0.25">
      <c r="A20" s="26"/>
      <c r="B20" s="27" t="s">
        <v>24</v>
      </c>
      <c r="C20" s="28">
        <v>3390044239</v>
      </c>
      <c r="D20" s="28">
        <v>-63568206</v>
      </c>
      <c r="E20" s="28">
        <f t="shared" si="1"/>
        <v>3326476033</v>
      </c>
      <c r="F20" s="28">
        <v>2088469675</v>
      </c>
      <c r="G20" s="28">
        <v>2088131422</v>
      </c>
      <c r="H20" s="28">
        <f t="shared" si="2"/>
        <v>1238006358</v>
      </c>
    </row>
    <row r="21" spans="1:8" s="19" customFormat="1" ht="3.75" hidden="1" customHeight="1" x14ac:dyDescent="0.25">
      <c r="A21" s="17"/>
      <c r="B21" s="17"/>
      <c r="C21" s="18"/>
      <c r="D21" s="18"/>
      <c r="E21" s="28"/>
      <c r="F21" s="18"/>
      <c r="G21" s="18"/>
      <c r="H21" s="18"/>
    </row>
    <row r="22" spans="1:8" s="25" customFormat="1" ht="14.25" hidden="1" customHeight="1" x14ac:dyDescent="0.25">
      <c r="A22" s="23" t="s">
        <v>25</v>
      </c>
      <c r="B22" s="23"/>
      <c r="C22" s="24">
        <f>SUM(C23:C31)</f>
        <v>752177983</v>
      </c>
      <c r="D22" s="24">
        <f t="shared" ref="D22:E22" si="3">SUM(D23:D31)</f>
        <v>380543618</v>
      </c>
      <c r="E22" s="24">
        <f t="shared" si="3"/>
        <v>1132721601</v>
      </c>
      <c r="F22" s="24">
        <f>SUM(F23:F31)</f>
        <v>311835959</v>
      </c>
      <c r="G22" s="24">
        <f>SUM(G23:G31)</f>
        <v>290733845</v>
      </c>
      <c r="H22" s="24">
        <f>E22-F22</f>
        <v>820885642</v>
      </c>
    </row>
    <row r="23" spans="1:8" s="22" customFormat="1" ht="24" hidden="1" customHeight="1" x14ac:dyDescent="0.25">
      <c r="A23" s="29"/>
      <c r="B23" s="30" t="s">
        <v>26</v>
      </c>
      <c r="C23" s="28">
        <v>197252147</v>
      </c>
      <c r="D23" s="28">
        <v>47537262</v>
      </c>
      <c r="E23" s="28">
        <f>C23+D23</f>
        <v>244789409</v>
      </c>
      <c r="F23" s="28">
        <v>62572183</v>
      </c>
      <c r="G23" s="28">
        <v>48709863</v>
      </c>
      <c r="H23" s="28">
        <f>E23-F23</f>
        <v>182217226</v>
      </c>
    </row>
    <row r="24" spans="1:8" s="22" customFormat="1" ht="12.75" hidden="1" customHeight="1" x14ac:dyDescent="0.25">
      <c r="A24" s="26"/>
      <c r="B24" s="27" t="s">
        <v>27</v>
      </c>
      <c r="C24" s="28">
        <v>256152823</v>
      </c>
      <c r="D24" s="28">
        <v>237263307</v>
      </c>
      <c r="E24" s="28">
        <f t="shared" si="1"/>
        <v>493416130</v>
      </c>
      <c r="F24" s="28">
        <v>168296634</v>
      </c>
      <c r="G24" s="28">
        <v>167733919</v>
      </c>
      <c r="H24" s="28">
        <f t="shared" ref="H24:H31" si="4">E24-F24</f>
        <v>325119496</v>
      </c>
    </row>
    <row r="25" spans="1:8" s="22" customFormat="1" ht="24" hidden="1" customHeight="1" x14ac:dyDescent="0.25">
      <c r="A25" s="26"/>
      <c r="B25" s="30" t="s">
        <v>28</v>
      </c>
      <c r="C25" s="28">
        <v>60458783</v>
      </c>
      <c r="D25" s="28">
        <v>-136834</v>
      </c>
      <c r="E25" s="28">
        <f t="shared" si="1"/>
        <v>60321949</v>
      </c>
      <c r="F25" s="28">
        <v>2893939</v>
      </c>
      <c r="G25" s="28">
        <v>2434232</v>
      </c>
      <c r="H25" s="28">
        <f t="shared" si="4"/>
        <v>57428010</v>
      </c>
    </row>
    <row r="26" spans="1:8" s="22" customFormat="1" ht="12.75" hidden="1" customHeight="1" x14ac:dyDescent="0.25">
      <c r="A26" s="26"/>
      <c r="B26" s="27" t="s">
        <v>29</v>
      </c>
      <c r="C26" s="28">
        <v>20437155</v>
      </c>
      <c r="D26" s="28">
        <v>12195282</v>
      </c>
      <c r="E26" s="28">
        <f t="shared" si="1"/>
        <v>32632437</v>
      </c>
      <c r="F26" s="28">
        <v>4451375</v>
      </c>
      <c r="G26" s="28">
        <v>3070664</v>
      </c>
      <c r="H26" s="28">
        <f t="shared" si="4"/>
        <v>28181062</v>
      </c>
    </row>
    <row r="27" spans="1:8" s="22" customFormat="1" ht="12.75" hidden="1" customHeight="1" x14ac:dyDescent="0.25">
      <c r="A27" s="26"/>
      <c r="B27" s="27" t="s">
        <v>30</v>
      </c>
      <c r="C27" s="28">
        <v>9178159</v>
      </c>
      <c r="D27" s="28">
        <v>8717350</v>
      </c>
      <c r="E27" s="28">
        <f t="shared" si="1"/>
        <v>17895509</v>
      </c>
      <c r="F27" s="28">
        <v>3700810</v>
      </c>
      <c r="G27" s="28">
        <v>2910152</v>
      </c>
      <c r="H27" s="28">
        <f t="shared" si="4"/>
        <v>14194699</v>
      </c>
    </row>
    <row r="28" spans="1:8" s="22" customFormat="1" ht="12.75" hidden="1" customHeight="1" x14ac:dyDescent="0.25">
      <c r="A28" s="26"/>
      <c r="B28" s="27" t="s">
        <v>31</v>
      </c>
      <c r="C28" s="28">
        <v>138653881</v>
      </c>
      <c r="D28" s="28">
        <v>37717674</v>
      </c>
      <c r="E28" s="28">
        <f t="shared" si="1"/>
        <v>176371555</v>
      </c>
      <c r="F28" s="28">
        <v>48172864</v>
      </c>
      <c r="G28" s="28">
        <v>46933608</v>
      </c>
      <c r="H28" s="28">
        <f t="shared" si="4"/>
        <v>128198691</v>
      </c>
    </row>
    <row r="29" spans="1:8" s="22" customFormat="1" ht="24" hidden="1" customHeight="1" x14ac:dyDescent="0.25">
      <c r="A29" s="26"/>
      <c r="B29" s="30" t="s">
        <v>32</v>
      </c>
      <c r="C29" s="28">
        <v>24960163</v>
      </c>
      <c r="D29" s="28">
        <v>9443069</v>
      </c>
      <c r="E29" s="28">
        <f t="shared" si="1"/>
        <v>34403232</v>
      </c>
      <c r="F29" s="28">
        <v>4115329</v>
      </c>
      <c r="G29" s="28">
        <v>3982246</v>
      </c>
      <c r="H29" s="28">
        <f t="shared" si="4"/>
        <v>30287903</v>
      </c>
    </row>
    <row r="30" spans="1:8" s="22" customFormat="1" ht="12.75" hidden="1" customHeight="1" x14ac:dyDescent="0.25">
      <c r="A30" s="26"/>
      <c r="B30" s="27" t="s">
        <v>33</v>
      </c>
      <c r="C30" s="28">
        <v>4445000</v>
      </c>
      <c r="D30" s="28">
        <v>-556303</v>
      </c>
      <c r="E30" s="28">
        <f t="shared" si="1"/>
        <v>3888697</v>
      </c>
      <c r="F30" s="28">
        <v>860991</v>
      </c>
      <c r="G30" s="28">
        <v>860991</v>
      </c>
      <c r="H30" s="28">
        <f t="shared" si="4"/>
        <v>3027706</v>
      </c>
    </row>
    <row r="31" spans="1:8" s="22" customFormat="1" ht="12.75" hidden="1" customHeight="1" x14ac:dyDescent="0.25">
      <c r="A31" s="26"/>
      <c r="B31" s="27" t="s">
        <v>34</v>
      </c>
      <c r="C31" s="28">
        <v>40639872</v>
      </c>
      <c r="D31" s="28">
        <v>28362811</v>
      </c>
      <c r="E31" s="28">
        <f t="shared" si="1"/>
        <v>69002683</v>
      </c>
      <c r="F31" s="28">
        <v>16771834</v>
      </c>
      <c r="G31" s="28">
        <v>14098170</v>
      </c>
      <c r="H31" s="28">
        <f t="shared" si="4"/>
        <v>52230849</v>
      </c>
    </row>
    <row r="32" spans="1:8" s="19" customFormat="1" ht="3.75" hidden="1" customHeight="1" x14ac:dyDescent="0.25">
      <c r="A32" s="17"/>
      <c r="B32" s="17"/>
      <c r="C32" s="18"/>
      <c r="D32" s="18"/>
      <c r="E32" s="28"/>
      <c r="F32" s="18"/>
      <c r="G32" s="18"/>
      <c r="H32" s="18"/>
    </row>
    <row r="33" spans="1:8" s="25" customFormat="1" ht="14.25" hidden="1" customHeight="1" x14ac:dyDescent="0.25">
      <c r="A33" s="23" t="s">
        <v>35</v>
      </c>
      <c r="B33" s="23"/>
      <c r="C33" s="24">
        <f>SUM(C34:C42)</f>
        <v>2470621952</v>
      </c>
      <c r="D33" s="24">
        <f t="shared" ref="D33:G33" si="5">SUM(D34:D42)</f>
        <v>-238745048</v>
      </c>
      <c r="E33" s="24">
        <f t="shared" si="5"/>
        <v>2231876904</v>
      </c>
      <c r="F33" s="24">
        <f t="shared" si="5"/>
        <v>568831028</v>
      </c>
      <c r="G33" s="24">
        <f t="shared" si="5"/>
        <v>516328680</v>
      </c>
      <c r="H33" s="24">
        <f>E33-F33</f>
        <v>1663045876</v>
      </c>
    </row>
    <row r="34" spans="1:8" s="22" customFormat="1" ht="12.75" hidden="1" customHeight="1" x14ac:dyDescent="0.25">
      <c r="A34" s="26"/>
      <c r="B34" s="27" t="s">
        <v>36</v>
      </c>
      <c r="C34" s="28">
        <v>352040484</v>
      </c>
      <c r="D34" s="28">
        <v>21517151</v>
      </c>
      <c r="E34" s="28">
        <f t="shared" si="1"/>
        <v>373557635</v>
      </c>
      <c r="F34" s="28">
        <v>103310524</v>
      </c>
      <c r="G34" s="28">
        <v>88828267</v>
      </c>
      <c r="H34" s="28">
        <f>E34-F34</f>
        <v>270247111</v>
      </c>
    </row>
    <row r="35" spans="1:8" s="22" customFormat="1" ht="12.75" hidden="1" customHeight="1" x14ac:dyDescent="0.25">
      <c r="A35" s="26"/>
      <c r="B35" s="27" t="s">
        <v>37</v>
      </c>
      <c r="C35" s="28">
        <v>123634323</v>
      </c>
      <c r="D35" s="28">
        <v>65449664</v>
      </c>
      <c r="E35" s="28">
        <f t="shared" si="1"/>
        <v>189083987</v>
      </c>
      <c r="F35" s="28">
        <v>63790292</v>
      </c>
      <c r="G35" s="28">
        <v>61801055</v>
      </c>
      <c r="H35" s="28">
        <f t="shared" ref="H35:H42" si="6">E35-F35</f>
        <v>125293695</v>
      </c>
    </row>
    <row r="36" spans="1:8" s="22" customFormat="1" ht="24" hidden="1" customHeight="1" x14ac:dyDescent="0.25">
      <c r="A36" s="26"/>
      <c r="B36" s="30" t="s">
        <v>38</v>
      </c>
      <c r="C36" s="28">
        <v>954107630</v>
      </c>
      <c r="D36" s="28">
        <v>-629000153</v>
      </c>
      <c r="E36" s="28">
        <f t="shared" si="1"/>
        <v>325107477</v>
      </c>
      <c r="F36" s="28">
        <v>56072433</v>
      </c>
      <c r="G36" s="28">
        <v>41529464</v>
      </c>
      <c r="H36" s="28">
        <f t="shared" si="6"/>
        <v>269035044</v>
      </c>
    </row>
    <row r="37" spans="1:8" s="22" customFormat="1" ht="12.75" hidden="1" customHeight="1" x14ac:dyDescent="0.25">
      <c r="A37" s="26"/>
      <c r="B37" s="27" t="s">
        <v>39</v>
      </c>
      <c r="C37" s="28">
        <v>128577403</v>
      </c>
      <c r="D37" s="28">
        <v>5614316</v>
      </c>
      <c r="E37" s="28">
        <f t="shared" si="1"/>
        <v>134191719</v>
      </c>
      <c r="F37" s="28">
        <v>21805887</v>
      </c>
      <c r="G37" s="28">
        <v>16778981</v>
      </c>
      <c r="H37" s="28">
        <f t="shared" si="6"/>
        <v>112385832</v>
      </c>
    </row>
    <row r="38" spans="1:8" s="22" customFormat="1" ht="24" hidden="1" customHeight="1" x14ac:dyDescent="0.25">
      <c r="A38" s="26"/>
      <c r="B38" s="30" t="s">
        <v>40</v>
      </c>
      <c r="C38" s="28">
        <v>78013943</v>
      </c>
      <c r="D38" s="28">
        <v>7119122</v>
      </c>
      <c r="E38" s="28">
        <f t="shared" si="1"/>
        <v>85133065</v>
      </c>
      <c r="F38" s="28">
        <v>19104746</v>
      </c>
      <c r="G38" s="28">
        <v>16275820</v>
      </c>
      <c r="H38" s="28">
        <f t="shared" si="6"/>
        <v>66028319</v>
      </c>
    </row>
    <row r="39" spans="1:8" s="22" customFormat="1" ht="12.75" hidden="1" customHeight="1" x14ac:dyDescent="0.25">
      <c r="A39" s="26"/>
      <c r="B39" s="27" t="s">
        <v>41</v>
      </c>
      <c r="C39" s="28">
        <v>18851618</v>
      </c>
      <c r="D39" s="28">
        <v>22602561</v>
      </c>
      <c r="E39" s="28">
        <f t="shared" si="1"/>
        <v>41454179</v>
      </c>
      <c r="F39" s="28">
        <v>17070575</v>
      </c>
      <c r="G39" s="28">
        <v>15313449</v>
      </c>
      <c r="H39" s="28">
        <f t="shared" si="6"/>
        <v>24383604</v>
      </c>
    </row>
    <row r="40" spans="1:8" s="22" customFormat="1" ht="12.75" hidden="1" customHeight="1" x14ac:dyDescent="0.25">
      <c r="A40" s="26"/>
      <c r="B40" s="27" t="s">
        <v>42</v>
      </c>
      <c r="C40" s="28">
        <v>89794386</v>
      </c>
      <c r="D40" s="28">
        <v>2820408</v>
      </c>
      <c r="E40" s="28">
        <f t="shared" si="1"/>
        <v>92614794</v>
      </c>
      <c r="F40" s="28">
        <v>12788863</v>
      </c>
      <c r="G40" s="28">
        <v>11513815</v>
      </c>
      <c r="H40" s="28">
        <f t="shared" si="6"/>
        <v>79825931</v>
      </c>
    </row>
    <row r="41" spans="1:8" s="22" customFormat="1" ht="12.75" hidden="1" customHeight="1" x14ac:dyDescent="0.25">
      <c r="A41" s="26"/>
      <c r="B41" s="27" t="s">
        <v>43</v>
      </c>
      <c r="C41" s="28">
        <v>60046958</v>
      </c>
      <c r="D41" s="28">
        <v>244794949</v>
      </c>
      <c r="E41" s="28">
        <f t="shared" si="1"/>
        <v>304841907</v>
      </c>
      <c r="F41" s="28">
        <v>88432189</v>
      </c>
      <c r="G41" s="28">
        <v>78117731</v>
      </c>
      <c r="H41" s="28">
        <f t="shared" si="6"/>
        <v>216409718</v>
      </c>
    </row>
    <row r="42" spans="1:8" s="22" customFormat="1" ht="12.75" hidden="1" customHeight="1" x14ac:dyDescent="0.25">
      <c r="A42" s="26"/>
      <c r="B42" s="27" t="s">
        <v>44</v>
      </c>
      <c r="C42" s="28">
        <v>665555207</v>
      </c>
      <c r="D42" s="28">
        <v>20336934</v>
      </c>
      <c r="E42" s="28">
        <f t="shared" si="1"/>
        <v>685892141</v>
      </c>
      <c r="F42" s="28">
        <v>186455519</v>
      </c>
      <c r="G42" s="28">
        <v>186170098</v>
      </c>
      <c r="H42" s="28">
        <f t="shared" si="6"/>
        <v>499436622</v>
      </c>
    </row>
    <row r="43" spans="1:8" s="19" customFormat="1" ht="3.75" hidden="1" customHeight="1" x14ac:dyDescent="0.25">
      <c r="A43" s="17"/>
      <c r="B43" s="17"/>
      <c r="C43" s="18"/>
      <c r="D43" s="18"/>
      <c r="E43" s="28"/>
      <c r="F43" s="18"/>
      <c r="G43" s="18"/>
      <c r="H43" s="18"/>
    </row>
    <row r="44" spans="1:8" s="26" customFormat="1" ht="27" hidden="1" customHeight="1" x14ac:dyDescent="0.25">
      <c r="A44" s="31" t="s">
        <v>45</v>
      </c>
      <c r="B44" s="31"/>
      <c r="C44" s="24">
        <f>SUM(C45:C53)</f>
        <v>2515243158</v>
      </c>
      <c r="D44" s="24">
        <f t="shared" ref="D44:G44" si="7">SUM(D45:D53)</f>
        <v>99867807</v>
      </c>
      <c r="E44" s="24">
        <f t="shared" si="7"/>
        <v>2615110965</v>
      </c>
      <c r="F44" s="24">
        <f t="shared" si="7"/>
        <v>1141162949</v>
      </c>
      <c r="G44" s="24">
        <f t="shared" si="7"/>
        <v>1095657766</v>
      </c>
      <c r="H44" s="24">
        <f>E44-F44</f>
        <v>1473948016</v>
      </c>
    </row>
    <row r="45" spans="1:8" s="26" customFormat="1" ht="12" hidden="1" customHeight="1" x14ac:dyDescent="0.25">
      <c r="A45" s="27"/>
      <c r="B45" s="27" t="s">
        <v>46</v>
      </c>
      <c r="C45" s="28">
        <v>46383209</v>
      </c>
      <c r="D45" s="28">
        <v>-12319532</v>
      </c>
      <c r="E45" s="28">
        <f t="shared" si="1"/>
        <v>34063677</v>
      </c>
      <c r="F45" s="28">
        <v>18874906</v>
      </c>
      <c r="G45" s="28">
        <v>18490949</v>
      </c>
      <c r="H45" s="28">
        <f>E45-F45</f>
        <v>15188771</v>
      </c>
    </row>
    <row r="46" spans="1:8" s="22" customFormat="1" ht="12.75" hidden="1" customHeight="1" x14ac:dyDescent="0.25">
      <c r="A46" s="26"/>
      <c r="B46" s="27" t="s">
        <v>47</v>
      </c>
      <c r="C46" s="28">
        <v>38750742</v>
      </c>
      <c r="D46" s="28">
        <v>26164549</v>
      </c>
      <c r="E46" s="28">
        <f t="shared" si="1"/>
        <v>64915291</v>
      </c>
      <c r="F46" s="28">
        <v>42566768</v>
      </c>
      <c r="G46" s="28">
        <v>42566768</v>
      </c>
      <c r="H46" s="28">
        <f t="shared" ref="H46:H50" si="8">E46-F46</f>
        <v>22348523</v>
      </c>
    </row>
    <row r="47" spans="1:8" s="22" customFormat="1" ht="12.75" hidden="1" customHeight="1" x14ac:dyDescent="0.25">
      <c r="A47" s="26"/>
      <c r="B47" s="27" t="s">
        <v>48</v>
      </c>
      <c r="C47" s="28">
        <v>408463553</v>
      </c>
      <c r="D47" s="28">
        <v>-66814178</v>
      </c>
      <c r="E47" s="28">
        <f t="shared" si="1"/>
        <v>341649375</v>
      </c>
      <c r="F47" s="28">
        <v>82813697</v>
      </c>
      <c r="G47" s="28">
        <v>52138524</v>
      </c>
      <c r="H47" s="28">
        <f t="shared" si="8"/>
        <v>258835678</v>
      </c>
    </row>
    <row r="48" spans="1:8" s="22" customFormat="1" ht="12.75" hidden="1" customHeight="1" x14ac:dyDescent="0.25">
      <c r="A48" s="26"/>
      <c r="B48" s="27" t="s">
        <v>49</v>
      </c>
      <c r="C48" s="28">
        <v>396252050</v>
      </c>
      <c r="D48" s="28">
        <v>137059455</v>
      </c>
      <c r="E48" s="28">
        <f t="shared" si="1"/>
        <v>533311505</v>
      </c>
      <c r="F48" s="28">
        <v>183433684</v>
      </c>
      <c r="G48" s="28">
        <v>168987631</v>
      </c>
      <c r="H48" s="28">
        <f t="shared" si="8"/>
        <v>349877821</v>
      </c>
    </row>
    <row r="49" spans="1:8" s="22" customFormat="1" ht="12.75" hidden="1" customHeight="1" x14ac:dyDescent="0.25">
      <c r="A49" s="26"/>
      <c r="B49" s="27" t="s">
        <v>50</v>
      </c>
      <c r="C49" s="28">
        <v>1619360656</v>
      </c>
      <c r="D49" s="28">
        <v>-117596</v>
      </c>
      <c r="E49" s="28">
        <f t="shared" si="1"/>
        <v>1619243060</v>
      </c>
      <c r="F49" s="28">
        <v>797520641</v>
      </c>
      <c r="G49" s="28">
        <v>797520641</v>
      </c>
      <c r="H49" s="28">
        <f t="shared" si="8"/>
        <v>821722419</v>
      </c>
    </row>
    <row r="50" spans="1:8" s="22" customFormat="1" ht="12.75" hidden="1" customHeight="1" x14ac:dyDescent="0.25">
      <c r="A50" s="26"/>
      <c r="B50" s="27" t="s">
        <v>51</v>
      </c>
      <c r="C50" s="28">
        <v>6032948</v>
      </c>
      <c r="D50" s="28">
        <v>15895109</v>
      </c>
      <c r="E50" s="28">
        <f t="shared" si="1"/>
        <v>21928057</v>
      </c>
      <c r="F50" s="28">
        <v>15953253</v>
      </c>
      <c r="G50" s="28">
        <v>15953253</v>
      </c>
      <c r="H50" s="28">
        <f t="shared" si="8"/>
        <v>5974804</v>
      </c>
    </row>
    <row r="51" spans="1:8" s="22" customFormat="1" ht="12.75" hidden="1" customHeight="1" x14ac:dyDescent="0.25">
      <c r="A51" s="26"/>
      <c r="B51" s="27" t="s">
        <v>52</v>
      </c>
      <c r="C51" s="28">
        <v>0</v>
      </c>
      <c r="D51" s="28">
        <v>0</v>
      </c>
      <c r="E51" s="28">
        <f t="shared" si="1"/>
        <v>0</v>
      </c>
      <c r="F51" s="28">
        <v>0</v>
      </c>
      <c r="G51" s="28">
        <v>0</v>
      </c>
      <c r="H51" s="28">
        <v>0</v>
      </c>
    </row>
    <row r="52" spans="1:8" s="22" customFormat="1" ht="12.75" hidden="1" customHeight="1" x14ac:dyDescent="0.25">
      <c r="A52" s="26"/>
      <c r="B52" s="27" t="s">
        <v>53</v>
      </c>
      <c r="C52" s="28">
        <v>0</v>
      </c>
      <c r="D52" s="28">
        <v>0</v>
      </c>
      <c r="E52" s="28">
        <f t="shared" si="1"/>
        <v>0</v>
      </c>
      <c r="F52" s="28">
        <v>0</v>
      </c>
      <c r="G52" s="28">
        <v>0</v>
      </c>
      <c r="H52" s="28">
        <v>0</v>
      </c>
    </row>
    <row r="53" spans="1:8" s="22" customFormat="1" ht="12.75" hidden="1" customHeight="1" x14ac:dyDescent="0.25">
      <c r="A53" s="26"/>
      <c r="B53" s="27" t="s">
        <v>54</v>
      </c>
      <c r="C53" s="28">
        <v>0</v>
      </c>
      <c r="D53" s="28">
        <v>0</v>
      </c>
      <c r="E53" s="28">
        <f t="shared" si="1"/>
        <v>0</v>
      </c>
      <c r="F53" s="28">
        <v>0</v>
      </c>
      <c r="G53" s="28">
        <v>0</v>
      </c>
      <c r="H53" s="28">
        <v>0</v>
      </c>
    </row>
    <row r="54" spans="1:8" s="19" customFormat="1" ht="3" hidden="1" customHeight="1" x14ac:dyDescent="0.25">
      <c r="A54" s="17"/>
      <c r="B54" s="17"/>
      <c r="C54" s="18"/>
      <c r="D54" s="18"/>
      <c r="E54" s="28"/>
      <c r="F54" s="18"/>
      <c r="G54" s="18"/>
      <c r="H54" s="18"/>
    </row>
    <row r="55" spans="1:8" s="25" customFormat="1" ht="14.25" hidden="1" customHeight="1" x14ac:dyDescent="0.25">
      <c r="A55" s="23" t="s">
        <v>55</v>
      </c>
      <c r="B55" s="23"/>
      <c r="C55" s="24">
        <f>SUM(C56:C64)</f>
        <v>275982119</v>
      </c>
      <c r="D55" s="24">
        <f>SUM(D56:D64)</f>
        <v>13947489</v>
      </c>
      <c r="E55" s="24">
        <f>SUM(E56:E64)</f>
        <v>289929608</v>
      </c>
      <c r="F55" s="24">
        <f>SUM(F56:F64)</f>
        <v>65501359</v>
      </c>
      <c r="G55" s="24">
        <f>SUM(G56:G64)</f>
        <v>65493019</v>
      </c>
      <c r="H55" s="24">
        <f>E55-F55</f>
        <v>224428249</v>
      </c>
    </row>
    <row r="56" spans="1:8" s="22" customFormat="1" ht="12.75" hidden="1" customHeight="1" x14ac:dyDescent="0.25">
      <c r="A56" s="26"/>
      <c r="B56" s="27" t="s">
        <v>56</v>
      </c>
      <c r="C56" s="28">
        <v>56870595</v>
      </c>
      <c r="D56" s="28">
        <v>22038669</v>
      </c>
      <c r="E56" s="28">
        <f t="shared" si="1"/>
        <v>78909264</v>
      </c>
      <c r="F56" s="28">
        <v>43797491</v>
      </c>
      <c r="G56" s="28">
        <v>43797491</v>
      </c>
      <c r="H56" s="28">
        <f>E56-F56</f>
        <v>35111773</v>
      </c>
    </row>
    <row r="57" spans="1:8" s="22" customFormat="1" ht="12.75" hidden="1" customHeight="1" x14ac:dyDescent="0.25">
      <c r="A57" s="26"/>
      <c r="B57" s="27" t="s">
        <v>57</v>
      </c>
      <c r="C57" s="28">
        <v>5334359</v>
      </c>
      <c r="D57" s="28">
        <v>1898453</v>
      </c>
      <c r="E57" s="28">
        <f t="shared" si="1"/>
        <v>7232812</v>
      </c>
      <c r="F57" s="28">
        <v>791810</v>
      </c>
      <c r="G57" s="28">
        <v>791810</v>
      </c>
      <c r="H57" s="28">
        <f t="shared" ref="H57:H64" si="9">E57-F57</f>
        <v>6441002</v>
      </c>
    </row>
    <row r="58" spans="1:8" s="22" customFormat="1" ht="12.75" hidden="1" customHeight="1" x14ac:dyDescent="0.25">
      <c r="A58" s="26"/>
      <c r="B58" s="27" t="s">
        <v>58</v>
      </c>
      <c r="C58" s="28">
        <v>976332</v>
      </c>
      <c r="D58" s="28">
        <v>0</v>
      </c>
      <c r="E58" s="28">
        <f t="shared" si="1"/>
        <v>976332</v>
      </c>
      <c r="F58" s="28">
        <v>0</v>
      </c>
      <c r="G58" s="28">
        <v>0</v>
      </c>
      <c r="H58" s="28">
        <f t="shared" si="9"/>
        <v>976332</v>
      </c>
    </row>
    <row r="59" spans="1:8" s="22" customFormat="1" ht="12.75" hidden="1" customHeight="1" x14ac:dyDescent="0.25">
      <c r="A59" s="26"/>
      <c r="B59" s="27" t="s">
        <v>59</v>
      </c>
      <c r="C59" s="28">
        <v>7994894</v>
      </c>
      <c r="D59" s="28">
        <v>534420</v>
      </c>
      <c r="E59" s="28">
        <f t="shared" si="1"/>
        <v>8529314</v>
      </c>
      <c r="F59" s="28">
        <v>3933289</v>
      </c>
      <c r="G59" s="28">
        <v>3933289</v>
      </c>
      <c r="H59" s="28">
        <f t="shared" si="9"/>
        <v>4596025</v>
      </c>
    </row>
    <row r="60" spans="1:8" s="22" customFormat="1" ht="12.75" hidden="1" customHeight="1" x14ac:dyDescent="0.25">
      <c r="A60" s="26"/>
      <c r="B60" s="27" t="s">
        <v>60</v>
      </c>
      <c r="C60" s="28">
        <v>0</v>
      </c>
      <c r="D60" s="28">
        <v>4969319</v>
      </c>
      <c r="E60" s="28">
        <f t="shared" si="1"/>
        <v>4969319</v>
      </c>
      <c r="F60" s="28">
        <v>4969319</v>
      </c>
      <c r="G60" s="28">
        <v>4969319</v>
      </c>
      <c r="H60" s="28">
        <f t="shared" si="9"/>
        <v>0</v>
      </c>
    </row>
    <row r="61" spans="1:8" s="22" customFormat="1" ht="12.75" hidden="1" customHeight="1" x14ac:dyDescent="0.25">
      <c r="A61" s="26"/>
      <c r="B61" s="27" t="s">
        <v>61</v>
      </c>
      <c r="C61" s="28">
        <v>104743181</v>
      </c>
      <c r="D61" s="28">
        <v>5130478</v>
      </c>
      <c r="E61" s="28">
        <f t="shared" si="1"/>
        <v>109873659</v>
      </c>
      <c r="F61" s="28">
        <v>10860506</v>
      </c>
      <c r="G61" s="28">
        <v>10852166</v>
      </c>
      <c r="H61" s="28">
        <f t="shared" si="9"/>
        <v>99013153</v>
      </c>
    </row>
    <row r="62" spans="1:8" s="22" customFormat="1" ht="12.75" hidden="1" customHeight="1" x14ac:dyDescent="0.25">
      <c r="A62" s="26"/>
      <c r="B62" s="27" t="s">
        <v>62</v>
      </c>
      <c r="C62" s="28">
        <v>0</v>
      </c>
      <c r="D62" s="28">
        <v>0</v>
      </c>
      <c r="E62" s="28">
        <f t="shared" si="1"/>
        <v>0</v>
      </c>
      <c r="F62" s="28">
        <v>0</v>
      </c>
      <c r="G62" s="28">
        <v>0</v>
      </c>
      <c r="H62" s="28">
        <f t="shared" si="9"/>
        <v>0</v>
      </c>
    </row>
    <row r="63" spans="1:8" s="22" customFormat="1" ht="12.75" hidden="1" customHeight="1" x14ac:dyDescent="0.25">
      <c r="A63" s="26"/>
      <c r="B63" s="27" t="s">
        <v>63</v>
      </c>
      <c r="C63" s="28">
        <v>98421466</v>
      </c>
      <c r="D63" s="28">
        <v>-22006224</v>
      </c>
      <c r="E63" s="28">
        <f t="shared" si="1"/>
        <v>76415242</v>
      </c>
      <c r="F63" s="28">
        <v>0</v>
      </c>
      <c r="G63" s="28">
        <v>0</v>
      </c>
      <c r="H63" s="28">
        <f t="shared" si="9"/>
        <v>76415242</v>
      </c>
    </row>
    <row r="64" spans="1:8" s="22" customFormat="1" ht="12.75" hidden="1" customHeight="1" x14ac:dyDescent="0.25">
      <c r="A64" s="26"/>
      <c r="B64" s="27" t="s">
        <v>64</v>
      </c>
      <c r="C64" s="28">
        <v>1641292</v>
      </c>
      <c r="D64" s="28">
        <v>1382374</v>
      </c>
      <c r="E64" s="28">
        <f t="shared" si="1"/>
        <v>3023666</v>
      </c>
      <c r="F64" s="28">
        <v>1148944</v>
      </c>
      <c r="G64" s="28">
        <v>1148944</v>
      </c>
      <c r="H64" s="28">
        <f t="shared" si="9"/>
        <v>1874722</v>
      </c>
    </row>
    <row r="65" spans="1:9" ht="3.75" hidden="1" customHeight="1" x14ac:dyDescent="0.25">
      <c r="I65" s="32"/>
    </row>
    <row r="66" spans="1:9" s="25" customFormat="1" ht="14.25" hidden="1" customHeight="1" x14ac:dyDescent="0.25">
      <c r="A66" s="23" t="s">
        <v>65</v>
      </c>
      <c r="B66" s="23"/>
      <c r="C66" s="24">
        <f>SUM(C67:C69)</f>
        <v>2058324877</v>
      </c>
      <c r="D66" s="24">
        <f t="shared" ref="D66:G66" si="10">SUM(D67:D69)</f>
        <v>-87772639</v>
      </c>
      <c r="E66" s="24">
        <f t="shared" si="10"/>
        <v>1970552238</v>
      </c>
      <c r="F66" s="24">
        <f t="shared" si="10"/>
        <v>123170500</v>
      </c>
      <c r="G66" s="24">
        <f t="shared" si="10"/>
        <v>122877767</v>
      </c>
      <c r="H66" s="24">
        <f>E66-F66</f>
        <v>1847381738</v>
      </c>
    </row>
    <row r="67" spans="1:9" s="22" customFormat="1" ht="12.75" hidden="1" customHeight="1" x14ac:dyDescent="0.25">
      <c r="A67" s="26"/>
      <c r="B67" s="27" t="s">
        <v>66</v>
      </c>
      <c r="C67" s="28">
        <v>1815211352</v>
      </c>
      <c r="D67" s="28">
        <v>-103782593</v>
      </c>
      <c r="E67" s="28">
        <f t="shared" si="1"/>
        <v>1711428759</v>
      </c>
      <c r="F67" s="28">
        <v>123170500</v>
      </c>
      <c r="G67" s="28">
        <v>122877767</v>
      </c>
      <c r="H67" s="28">
        <f>E67-F67</f>
        <v>1588258259</v>
      </c>
    </row>
    <row r="68" spans="1:9" s="22" customFormat="1" ht="12.75" hidden="1" customHeight="1" x14ac:dyDescent="0.25">
      <c r="A68" s="26"/>
      <c r="B68" s="27" t="s">
        <v>67</v>
      </c>
      <c r="C68" s="28">
        <v>243113525</v>
      </c>
      <c r="D68" s="28">
        <v>16009954</v>
      </c>
      <c r="E68" s="28">
        <f t="shared" si="1"/>
        <v>259123479</v>
      </c>
      <c r="F68" s="28">
        <v>0</v>
      </c>
      <c r="G68" s="28">
        <v>0</v>
      </c>
      <c r="H68" s="28">
        <f t="shared" ref="H68:H69" si="11">E68-F68</f>
        <v>259123479</v>
      </c>
    </row>
    <row r="69" spans="1:9" s="22" customFormat="1" ht="12.75" hidden="1" customHeight="1" x14ac:dyDescent="0.25">
      <c r="A69" s="26"/>
      <c r="B69" s="27" t="s">
        <v>68</v>
      </c>
      <c r="C69" s="28">
        <v>0</v>
      </c>
      <c r="D69" s="28">
        <v>0</v>
      </c>
      <c r="E69" s="28">
        <f t="shared" si="1"/>
        <v>0</v>
      </c>
      <c r="F69" s="28">
        <v>0</v>
      </c>
      <c r="G69" s="28">
        <v>0</v>
      </c>
      <c r="H69" s="28">
        <f t="shared" si="11"/>
        <v>0</v>
      </c>
    </row>
    <row r="70" spans="1:9" ht="3.75" hidden="1" customHeight="1" x14ac:dyDescent="0.25">
      <c r="A70" s="33"/>
      <c r="B70" s="33"/>
      <c r="C70" s="33"/>
      <c r="D70" s="33"/>
      <c r="E70" s="33"/>
      <c r="F70" s="33"/>
      <c r="G70" s="33"/>
      <c r="H70" s="33"/>
      <c r="I70" s="32"/>
    </row>
    <row r="71" spans="1:9" s="25" customFormat="1" ht="14.25" customHeight="1" x14ac:dyDescent="0.25">
      <c r="A71" s="23" t="s">
        <v>69</v>
      </c>
      <c r="B71" s="23"/>
      <c r="C71" s="24">
        <f t="shared" ref="C71:G71" si="12">SUM(C72:C78)</f>
        <v>2603903019</v>
      </c>
      <c r="D71" s="24">
        <f t="shared" si="12"/>
        <v>-368520163</v>
      </c>
      <c r="E71" s="24">
        <f t="shared" si="12"/>
        <v>2235382856</v>
      </c>
      <c r="F71" s="24">
        <f t="shared" si="12"/>
        <v>890617082</v>
      </c>
      <c r="G71" s="24">
        <f t="shared" si="12"/>
        <v>890617082</v>
      </c>
      <c r="H71" s="24">
        <f>E71-F71</f>
        <v>1344765774</v>
      </c>
    </row>
    <row r="72" spans="1:9" s="22" customFormat="1" ht="12.75" customHeight="1" x14ac:dyDescent="0.25">
      <c r="A72" s="26"/>
      <c r="B72" s="27" t="s">
        <v>70</v>
      </c>
      <c r="C72" s="28">
        <v>0</v>
      </c>
      <c r="D72" s="28">
        <v>0</v>
      </c>
      <c r="E72" s="28">
        <f t="shared" si="1"/>
        <v>0</v>
      </c>
      <c r="F72" s="28">
        <v>0</v>
      </c>
      <c r="G72" s="28">
        <v>0</v>
      </c>
      <c r="H72" s="28">
        <v>0</v>
      </c>
    </row>
    <row r="73" spans="1:9" s="22" customFormat="1" ht="12.75" customHeight="1" x14ac:dyDescent="0.25">
      <c r="A73" s="26"/>
      <c r="B73" s="27" t="s">
        <v>71</v>
      </c>
      <c r="C73" s="28">
        <v>0</v>
      </c>
      <c r="D73" s="28">
        <v>0</v>
      </c>
      <c r="E73" s="28">
        <f t="shared" si="1"/>
        <v>0</v>
      </c>
      <c r="F73" s="28">
        <v>0</v>
      </c>
      <c r="G73" s="28">
        <v>0</v>
      </c>
      <c r="H73" s="28">
        <v>0</v>
      </c>
    </row>
    <row r="74" spans="1:9" s="22" customFormat="1" ht="12.75" customHeight="1" x14ac:dyDescent="0.25">
      <c r="A74" s="26"/>
      <c r="B74" s="27" t="s">
        <v>72</v>
      </c>
      <c r="C74" s="28">
        <v>0</v>
      </c>
      <c r="D74" s="28">
        <v>0</v>
      </c>
      <c r="E74" s="28">
        <f t="shared" si="1"/>
        <v>0</v>
      </c>
      <c r="F74" s="28">
        <v>0</v>
      </c>
      <c r="G74" s="28">
        <v>0</v>
      </c>
      <c r="H74" s="28">
        <v>0</v>
      </c>
    </row>
    <row r="75" spans="1:9" s="22" customFormat="1" ht="12.75" customHeight="1" x14ac:dyDescent="0.25">
      <c r="A75" s="26"/>
      <c r="B75" s="27" t="s">
        <v>73</v>
      </c>
      <c r="C75" s="28">
        <v>0</v>
      </c>
      <c r="D75" s="28">
        <v>0</v>
      </c>
      <c r="E75" s="28">
        <f t="shared" si="1"/>
        <v>0</v>
      </c>
      <c r="F75" s="28">
        <v>0</v>
      </c>
      <c r="G75" s="28">
        <v>0</v>
      </c>
      <c r="H75" s="28">
        <v>0</v>
      </c>
    </row>
    <row r="76" spans="1:9" s="22" customFormat="1" ht="12.75" customHeight="1" x14ac:dyDescent="0.25">
      <c r="A76" s="26"/>
      <c r="B76" s="27" t="s">
        <v>74</v>
      </c>
      <c r="C76" s="28">
        <v>1610084902</v>
      </c>
      <c r="D76" s="28">
        <v>27101022</v>
      </c>
      <c r="E76" s="28">
        <f t="shared" si="1"/>
        <v>1637185924</v>
      </c>
      <c r="F76" s="28">
        <v>890617082</v>
      </c>
      <c r="G76" s="28">
        <v>890617082</v>
      </c>
      <c r="H76" s="28">
        <f t="shared" ref="H76:H78" si="13">E76-F76</f>
        <v>746568842</v>
      </c>
    </row>
    <row r="77" spans="1:9" s="22" customFormat="1" ht="12.75" customHeight="1" x14ac:dyDescent="0.25">
      <c r="A77" s="26"/>
      <c r="B77" s="27" t="s">
        <v>75</v>
      </c>
      <c r="C77" s="28">
        <v>0</v>
      </c>
      <c r="D77" s="28">
        <v>0</v>
      </c>
      <c r="E77" s="28">
        <f t="shared" si="1"/>
        <v>0</v>
      </c>
      <c r="F77" s="28">
        <v>0</v>
      </c>
      <c r="G77" s="28">
        <v>0</v>
      </c>
      <c r="H77" s="28">
        <f t="shared" si="13"/>
        <v>0</v>
      </c>
    </row>
    <row r="78" spans="1:9" s="22" customFormat="1" ht="24" customHeight="1" x14ac:dyDescent="0.25">
      <c r="A78" s="26"/>
      <c r="B78" s="30" t="s">
        <v>76</v>
      </c>
      <c r="C78" s="28">
        <v>993818117</v>
      </c>
      <c r="D78" s="28">
        <v>-395621185</v>
      </c>
      <c r="E78" s="28">
        <f t="shared" si="1"/>
        <v>598196932</v>
      </c>
      <c r="F78" s="28">
        <v>0</v>
      </c>
      <c r="G78" s="28">
        <v>0</v>
      </c>
      <c r="H78" s="28">
        <f t="shared" si="13"/>
        <v>598196932</v>
      </c>
    </row>
    <row r="79" spans="1:9" ht="3.75" customHeight="1" x14ac:dyDescent="0.25">
      <c r="I79" s="32"/>
    </row>
    <row r="80" spans="1:9" s="25" customFormat="1" ht="14.25" customHeight="1" x14ac:dyDescent="0.25">
      <c r="A80" s="23" t="s">
        <v>77</v>
      </c>
      <c r="B80" s="23"/>
      <c r="C80" s="24">
        <f>SUM(C81:C83)</f>
        <v>23452081557</v>
      </c>
      <c r="D80" s="24">
        <f>SUM(D81:D83)</f>
        <v>34675952</v>
      </c>
      <c r="E80" s="24">
        <f>SUM(E81:E83)</f>
        <v>23486757509</v>
      </c>
      <c r="F80" s="24">
        <f>SUM(F81:F83)</f>
        <v>13364188085</v>
      </c>
      <c r="G80" s="24">
        <f>SUM(G81:G83)</f>
        <v>13356915546</v>
      </c>
      <c r="H80" s="24">
        <f>E80-F80</f>
        <v>10122569424</v>
      </c>
    </row>
    <row r="81" spans="1:9" s="22" customFormat="1" ht="12.75" customHeight="1" x14ac:dyDescent="0.25">
      <c r="A81" s="26"/>
      <c r="B81" s="27" t="s">
        <v>78</v>
      </c>
      <c r="C81" s="28">
        <v>7287684418</v>
      </c>
      <c r="D81" s="28">
        <v>0</v>
      </c>
      <c r="E81" s="28">
        <f t="shared" si="1"/>
        <v>7287684418</v>
      </c>
      <c r="F81" s="28">
        <v>4034745485</v>
      </c>
      <c r="G81" s="28">
        <v>4032922773</v>
      </c>
      <c r="H81" s="28">
        <f>E81-F81</f>
        <v>3252938933</v>
      </c>
    </row>
    <row r="82" spans="1:9" s="22" customFormat="1" ht="12.75" customHeight="1" x14ac:dyDescent="0.25">
      <c r="A82" s="26"/>
      <c r="B82" s="27" t="s">
        <v>79</v>
      </c>
      <c r="C82" s="28">
        <v>16164397139</v>
      </c>
      <c r="D82" s="28">
        <v>1808090</v>
      </c>
      <c r="E82" s="28">
        <f t="shared" ref="E82:E92" si="14">C82+D82</f>
        <v>16166205229</v>
      </c>
      <c r="F82" s="28">
        <v>9329442600</v>
      </c>
      <c r="G82" s="28">
        <v>9323992773</v>
      </c>
      <c r="H82" s="28">
        <f t="shared" ref="H82:H83" si="15">E82-F82</f>
        <v>6836762629</v>
      </c>
    </row>
    <row r="83" spans="1:9" s="22" customFormat="1" ht="12.75" customHeight="1" x14ac:dyDescent="0.25">
      <c r="A83" s="26"/>
      <c r="B83" s="27" t="s">
        <v>80</v>
      </c>
      <c r="C83" s="28">
        <v>0</v>
      </c>
      <c r="D83" s="28">
        <v>32867862</v>
      </c>
      <c r="E83" s="28">
        <f t="shared" si="14"/>
        <v>32867862</v>
      </c>
      <c r="F83" s="28">
        <v>0</v>
      </c>
      <c r="G83" s="28">
        <v>0</v>
      </c>
      <c r="H83" s="28">
        <f t="shared" si="15"/>
        <v>32867862</v>
      </c>
    </row>
    <row r="84" spans="1:9" ht="3.75" customHeight="1" x14ac:dyDescent="0.25">
      <c r="I84" s="32"/>
    </row>
    <row r="85" spans="1:9" s="25" customFormat="1" ht="14.25" customHeight="1" x14ac:dyDescent="0.25">
      <c r="A85" s="23" t="s">
        <v>81</v>
      </c>
      <c r="B85" s="23"/>
      <c r="C85" s="24">
        <f t="shared" ref="C85:G85" si="16">SUM(C86:C92)</f>
        <v>1402040674</v>
      </c>
      <c r="D85" s="24">
        <f>SUM(D86:D92)</f>
        <v>110500474</v>
      </c>
      <c r="E85" s="24">
        <f t="shared" si="16"/>
        <v>1512541148</v>
      </c>
      <c r="F85" s="24">
        <f t="shared" si="16"/>
        <v>597361910</v>
      </c>
      <c r="G85" s="24">
        <f t="shared" si="16"/>
        <v>595241949</v>
      </c>
      <c r="H85" s="24">
        <f>E85-F85</f>
        <v>915179238</v>
      </c>
    </row>
    <row r="86" spans="1:9" s="25" customFormat="1" ht="14.25" customHeight="1" x14ac:dyDescent="0.25">
      <c r="A86" s="26"/>
      <c r="B86" s="27" t="s">
        <v>82</v>
      </c>
      <c r="C86" s="28">
        <v>231858613</v>
      </c>
      <c r="D86" s="28">
        <v>99648868</v>
      </c>
      <c r="E86" s="28">
        <f t="shared" si="14"/>
        <v>331507481</v>
      </c>
      <c r="F86" s="28">
        <v>206908693</v>
      </c>
      <c r="G86" s="28">
        <v>206908693</v>
      </c>
      <c r="H86" s="28">
        <f>E86-F86</f>
        <v>124598788</v>
      </c>
    </row>
    <row r="87" spans="1:9" s="25" customFormat="1" ht="14.25" customHeight="1" x14ac:dyDescent="0.25">
      <c r="A87" s="26"/>
      <c r="B87" s="27" t="s">
        <v>83</v>
      </c>
      <c r="C87" s="28">
        <v>1095730571</v>
      </c>
      <c r="D87" s="28">
        <v>-8966738</v>
      </c>
      <c r="E87" s="28">
        <f t="shared" si="14"/>
        <v>1086763833</v>
      </c>
      <c r="F87" s="28">
        <v>347715188</v>
      </c>
      <c r="G87" s="28">
        <v>347715188</v>
      </c>
      <c r="H87" s="28">
        <f t="shared" ref="H87:H92" si="17">E87-F87</f>
        <v>739048645</v>
      </c>
    </row>
    <row r="88" spans="1:9" s="25" customFormat="1" ht="14.25" customHeight="1" x14ac:dyDescent="0.25">
      <c r="A88" s="26"/>
      <c r="B88" s="27" t="s">
        <v>84</v>
      </c>
      <c r="C88" s="28">
        <v>0</v>
      </c>
      <c r="D88" s="28">
        <v>0</v>
      </c>
      <c r="E88" s="28">
        <f t="shared" si="14"/>
        <v>0</v>
      </c>
      <c r="F88" s="28">
        <v>0</v>
      </c>
      <c r="G88" s="28">
        <v>0</v>
      </c>
      <c r="H88" s="28">
        <f t="shared" si="17"/>
        <v>0</v>
      </c>
    </row>
    <row r="89" spans="1:9" s="25" customFormat="1" ht="14.25" customHeight="1" x14ac:dyDescent="0.25">
      <c r="A89" s="26"/>
      <c r="B89" s="27" t="s">
        <v>85</v>
      </c>
      <c r="C89" s="28">
        <v>21389550</v>
      </c>
      <c r="D89" s="28">
        <v>0</v>
      </c>
      <c r="E89" s="28">
        <f t="shared" si="14"/>
        <v>21389550</v>
      </c>
      <c r="F89" s="28">
        <v>4762157</v>
      </c>
      <c r="G89" s="28">
        <v>4762157</v>
      </c>
      <c r="H89" s="28">
        <f t="shared" si="17"/>
        <v>16627393</v>
      </c>
    </row>
    <row r="90" spans="1:9" s="25" customFormat="1" ht="14.25" customHeight="1" x14ac:dyDescent="0.25">
      <c r="A90" s="26"/>
      <c r="B90" s="27" t="s">
        <v>86</v>
      </c>
      <c r="C90" s="28">
        <v>28618616</v>
      </c>
      <c r="D90" s="28">
        <v>32256833</v>
      </c>
      <c r="E90" s="28">
        <f t="shared" si="14"/>
        <v>60875449</v>
      </c>
      <c r="F90" s="28">
        <v>34752610</v>
      </c>
      <c r="G90" s="28">
        <v>34752610</v>
      </c>
      <c r="H90" s="28">
        <f t="shared" si="17"/>
        <v>26122839</v>
      </c>
    </row>
    <row r="91" spans="1:9" s="25" customFormat="1" ht="14.25" customHeight="1" x14ac:dyDescent="0.25">
      <c r="A91" s="26"/>
      <c r="B91" s="27" t="s">
        <v>87</v>
      </c>
      <c r="C91" s="28">
        <v>0</v>
      </c>
      <c r="D91" s="28">
        <v>0</v>
      </c>
      <c r="E91" s="28">
        <f t="shared" si="14"/>
        <v>0</v>
      </c>
      <c r="F91" s="28">
        <v>0</v>
      </c>
      <c r="G91" s="28">
        <v>0</v>
      </c>
      <c r="H91" s="28">
        <f t="shared" si="17"/>
        <v>0</v>
      </c>
    </row>
    <row r="92" spans="1:9" s="22" customFormat="1" ht="14.25" customHeight="1" x14ac:dyDescent="0.25">
      <c r="A92" s="26"/>
      <c r="B92" s="27" t="s">
        <v>88</v>
      </c>
      <c r="C92" s="28">
        <v>24443324</v>
      </c>
      <c r="D92" s="28">
        <v>-12438489</v>
      </c>
      <c r="E92" s="28">
        <f t="shared" si="14"/>
        <v>12004835</v>
      </c>
      <c r="F92" s="28">
        <v>3223262</v>
      </c>
      <c r="G92" s="28">
        <v>1103301</v>
      </c>
      <c r="H92" s="28">
        <f t="shared" si="17"/>
        <v>8781573</v>
      </c>
    </row>
    <row r="93" spans="1:9" s="32" customFormat="1" ht="2.25" customHeight="1" x14ac:dyDescent="0.2">
      <c r="A93" s="33"/>
      <c r="B93" s="33"/>
      <c r="C93" s="33"/>
      <c r="D93" s="33"/>
      <c r="E93" s="33"/>
      <c r="F93" s="33"/>
      <c r="G93" s="33"/>
      <c r="H93" s="33"/>
    </row>
    <row r="94" spans="1:9" s="32" customFormat="1" ht="13.5" customHeight="1" x14ac:dyDescent="0.2">
      <c r="A94" s="34" t="s">
        <v>89</v>
      </c>
      <c r="B94" s="34"/>
      <c r="C94" s="35"/>
      <c r="D94" s="35"/>
      <c r="E94" s="35"/>
      <c r="F94" s="35"/>
      <c r="G94" s="35"/>
      <c r="H94" s="35"/>
    </row>
    <row r="96" spans="1:9" x14ac:dyDescent="0.25">
      <c r="C96" s="24"/>
      <c r="D96" s="24"/>
      <c r="E96" s="24"/>
      <c r="F96" s="24"/>
      <c r="G96" s="24"/>
      <c r="H96" s="36"/>
    </row>
    <row r="97" spans="3:7" x14ac:dyDescent="0.25">
      <c r="C97" s="24"/>
      <c r="D97" s="24"/>
      <c r="E97" s="24"/>
      <c r="F97" s="24"/>
      <c r="G97" s="24"/>
    </row>
  </sheetData>
  <mergeCells count="19">
    <mergeCell ref="A85:B85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2021-08-17T01:29:14Z</dcterms:created>
  <dcterms:modified xsi:type="dcterms:W3CDTF">2021-08-17T01:29:15Z</dcterms:modified>
</cp:coreProperties>
</file>