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195" yWindow="4590" windowWidth="19440" windowHeight="6270"/>
  </bookViews>
  <sheets>
    <sheet name="19 Programática Gobiern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42" l="1"/>
  <c r="G44" i="42"/>
  <c r="E44" i="42"/>
  <c r="H43" i="42" l="1"/>
  <c r="D44" i="42"/>
  <c r="F44" i="42" s="1"/>
  <c r="G43" i="42"/>
  <c r="E43" i="42"/>
  <c r="D43" i="42"/>
  <c r="F34" i="42"/>
  <c r="I34" i="42" s="1"/>
  <c r="F35" i="42"/>
  <c r="F48" i="42"/>
  <c r="I48" i="42" s="1"/>
  <c r="F47" i="42"/>
  <c r="I47" i="42" s="1"/>
  <c r="F46" i="42"/>
  <c r="I46" i="42"/>
  <c r="F41" i="42"/>
  <c r="I41" i="42" s="1"/>
  <c r="F40" i="42"/>
  <c r="I40" i="42" s="1"/>
  <c r="F39" i="42"/>
  <c r="F38" i="42"/>
  <c r="I38" i="42" s="1"/>
  <c r="H37" i="42"/>
  <c r="G37" i="42"/>
  <c r="E37" i="42"/>
  <c r="D37" i="42"/>
  <c r="F33" i="42"/>
  <c r="H33" i="42"/>
  <c r="G33" i="42"/>
  <c r="E33" i="42"/>
  <c r="D33" i="42"/>
  <c r="F31" i="42"/>
  <c r="I31" i="42"/>
  <c r="F30" i="42"/>
  <c r="I30" i="42" s="1"/>
  <c r="F29" i="42"/>
  <c r="I29" i="42" s="1"/>
  <c r="H28" i="42"/>
  <c r="G28" i="42"/>
  <c r="E28" i="42"/>
  <c r="D28" i="42"/>
  <c r="F26" i="42"/>
  <c r="I26" i="42" s="1"/>
  <c r="F25" i="42"/>
  <c r="I25" i="42" s="1"/>
  <c r="F24" i="42"/>
  <c r="I24" i="42" s="1"/>
  <c r="F23" i="42"/>
  <c r="I23" i="42" s="1"/>
  <c r="F22" i="42"/>
  <c r="I22" i="42" s="1"/>
  <c r="F21" i="42"/>
  <c r="I21" i="42" s="1"/>
  <c r="F20" i="42"/>
  <c r="I20" i="42" s="1"/>
  <c r="F19" i="42"/>
  <c r="H18" i="42"/>
  <c r="G18" i="42"/>
  <c r="G14" i="42"/>
  <c r="E18" i="42"/>
  <c r="D18" i="42"/>
  <c r="F16" i="42"/>
  <c r="F15" i="42"/>
  <c r="I15" i="42" s="1"/>
  <c r="H14" i="42"/>
  <c r="E14" i="42"/>
  <c r="D14" i="42"/>
  <c r="I35" i="42"/>
  <c r="I39" i="42"/>
  <c r="I37" i="42" l="1"/>
  <c r="D12" i="42"/>
  <c r="D10" i="42" s="1"/>
  <c r="F18" i="42"/>
  <c r="G12" i="42"/>
  <c r="G10" i="42" s="1"/>
  <c r="H12" i="42"/>
  <c r="H10" i="42" s="1"/>
  <c r="I33" i="42"/>
  <c r="F28" i="42"/>
  <c r="I28" i="42"/>
  <c r="E12" i="42"/>
  <c r="E10" i="42" s="1"/>
  <c r="I19" i="42"/>
  <c r="I18" i="42" s="1"/>
  <c r="F14" i="42"/>
  <c r="F43" i="42"/>
  <c r="I44" i="42"/>
  <c r="I43" i="42" s="1"/>
  <c r="I14" i="42"/>
  <c r="I16" i="42"/>
  <c r="F37" i="42"/>
  <c r="F12" i="42" s="1"/>
  <c r="F10" i="42" s="1"/>
  <c r="I12" i="42" l="1"/>
  <c r="I10" i="42" s="1"/>
</calcChain>
</file>

<file path=xl/sharedStrings.xml><?xml version="1.0" encoding="utf-8"?>
<sst xmlns="http://schemas.openxmlformats.org/spreadsheetml/2006/main" count="47" uniqueCount="47">
  <si>
    <t>GOBIERNO CONSTITUCIONAL DEL ESTADO DE CHIAPAS</t>
  </si>
  <si>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</si>
  <si>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</si>
  <si>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</si>
  <si>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</si>
  <si>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</si>
  <si>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</si>
  <si>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</si>
  <si>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</si>
  <si>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</si>
  <si>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</si>
  <si>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</si>
  <si>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</si>
  <si>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</si>
  <si>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</si>
  <si>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</si>
  <si>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</si>
  <si>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</si>
  <si>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</si>
  <si>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</si>
  <si>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</si>
  <si>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</si>
  <si>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</si>
  <si>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</si>
  <si>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</si>
  <si>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</si>
  <si>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</si>
  <si>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</si>
  <si>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</si>
  <si>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</si>
  <si>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</si>
  <si>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</si>
  <si>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</si>
  <si>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</si>
  <si>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</si>
  <si>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</si>
  <si>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</si>
  <si>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</si>
  <si>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</si>
  <si>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</si>
  <si>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</si>
  <si>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</si>
  <si>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</si>
  <si>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</si>
  <si>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Gasto Federalizado</t>
  </si>
  <si>
    <t>GOBIERNO ESTATAL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</si>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</sst>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0" fontId="13" fillId="0" borderId="0" xfId="5" applyFont="1" applyBorder="1"/>
    <xf numFmtId="0" fontId="13" fillId="0" borderId="0" xfId="5" applyFont="1" applyFill="1" applyAlignment="1">
      <alignment vertical="top"/>
    </xf>
    <xf numFmtId="0" fontId="14" fillId="0" borderId="0" xfId="5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3" fillId="0" borderId="0" xfId="5" applyFont="1" applyFill="1"/>
    <xf numFmtId="0" fontId="13" fillId="0" borderId="0" xfId="5" applyFont="1"/>
    <xf numFmtId="164" fontId="20" fillId="3" borderId="7" xfId="0" applyNumberFormat="1" applyFont="1" applyFill="1" applyBorder="1" applyAlignment="1">
      <alignment horizontal="center" vertical="center" wrapText="1"/>
    </xf>
    <xf numFmtId="0" fontId="20" fillId="3" borderId="10" xfId="6" applyFont="1" applyFill="1" applyBorder="1" applyAlignment="1">
      <alignment horizontal="center" vertical="center" wrapText="1"/>
    </xf>
    <xf numFmtId="0" fontId="20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6" fillId="2" borderId="0" xfId="5" applyFont="1" applyFill="1" applyBorder="1" applyAlignment="1">
      <alignment horizontal="center"/>
    </xf>
    <xf numFmtId="0" fontId="17" fillId="2" borderId="0" xfId="5" applyFont="1" applyFill="1" applyBorder="1" applyAlignment="1">
      <alignment horizontal="center"/>
    </xf>
    <xf numFmtId="0" fontId="18" fillId="3" borderId="3" xfId="5" applyFont="1" applyFill="1" applyBorder="1" applyAlignment="1">
      <alignment horizontal="center" vertical="center"/>
    </xf>
    <xf numFmtId="0" fontId="18" fillId="3" borderId="4" xfId="5" applyFont="1" applyFill="1" applyBorder="1" applyAlignment="1">
      <alignment horizontal="center" vertical="center"/>
    </xf>
    <xf numFmtId="0" fontId="18" fillId="3" borderId="6" xfId="5" applyFont="1" applyFill="1" applyBorder="1" applyAlignment="1">
      <alignment horizontal="center" vertical="center"/>
    </xf>
    <xf numFmtId="0" fontId="18" fillId="3" borderId="7" xfId="5" applyFont="1" applyFill="1" applyBorder="1" applyAlignment="1">
      <alignment horizontal="center" vertical="center"/>
    </xf>
    <xf numFmtId="0" fontId="18" fillId="3" borderId="9" xfId="5" applyFont="1" applyFill="1" applyBorder="1" applyAlignment="1">
      <alignment horizontal="center" vertical="center"/>
    </xf>
    <xf numFmtId="0" fontId="18" fillId="3" borderId="10" xfId="5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61"/>
  <sheetViews>
    <sheetView showGridLines="0" tabSelected="1" topLeftCell="A24" workbookViewId="0">
      <selection activeCell="I50" sqref="A1:I50"/>
    </sheetView>
  </sheetViews>
  <sheetFormatPr baseColWidth="10" defaultRowHeight="15" x14ac:dyDescent="0.2"/>
  <cols>
    <col min="1" max="2" width="2.7109375" style="7" customWidth="1"/>
    <col min="3" max="3" width="59.85546875" style="7" customWidth="1"/>
    <col min="4" max="9" width="14.140625" style="7" customWidth="1"/>
    <col min="10" max="10" width="11.42578125" style="21"/>
  </cols>
  <sheetData>
    <row r="1" spans="1:10" s="7" customForma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16"/>
    </row>
    <row r="2" spans="1:10" s="7" customFormat="1" x14ac:dyDescent="0.2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16"/>
    </row>
    <row r="3" spans="1:10" s="7" customFormat="1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16"/>
    </row>
    <row r="4" spans="1:10" s="7" customFormat="1" x14ac:dyDescent="0.2">
      <c r="A4" s="27" t="s">
        <v>46</v>
      </c>
      <c r="B4" s="27"/>
      <c r="C4" s="27"/>
      <c r="D4" s="27"/>
      <c r="E4" s="27"/>
      <c r="F4" s="27"/>
      <c r="G4" s="27"/>
      <c r="H4" s="27"/>
      <c r="I4" s="27"/>
      <c r="J4" s="16"/>
    </row>
    <row r="5" spans="1:10" s="7" customFormat="1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16"/>
    </row>
    <row r="6" spans="1:10" s="8" customFormat="1" ht="15.75" customHeight="1" x14ac:dyDescent="0.2">
      <c r="A6" s="28" t="s">
        <v>3</v>
      </c>
      <c r="B6" s="29"/>
      <c r="C6" s="29"/>
      <c r="D6" s="34" t="s">
        <v>4</v>
      </c>
      <c r="E6" s="35"/>
      <c r="F6" s="35"/>
      <c r="G6" s="35"/>
      <c r="H6" s="35"/>
      <c r="I6" s="36" t="s">
        <v>5</v>
      </c>
      <c r="J6" s="16"/>
    </row>
    <row r="7" spans="1:10" s="8" customFormat="1" ht="28.5" customHeight="1" x14ac:dyDescent="0.2">
      <c r="A7" s="30"/>
      <c r="B7" s="31"/>
      <c r="C7" s="31"/>
      <c r="D7" s="22" t="s">
        <v>6</v>
      </c>
      <c r="E7" s="22" t="s">
        <v>7</v>
      </c>
      <c r="F7" s="22" t="s">
        <v>8</v>
      </c>
      <c r="G7" s="22" t="s">
        <v>9</v>
      </c>
      <c r="H7" s="22" t="s">
        <v>10</v>
      </c>
      <c r="I7" s="37"/>
      <c r="J7" s="16"/>
    </row>
    <row r="8" spans="1:10" s="8" customFormat="1" ht="13.5" customHeight="1" x14ac:dyDescent="0.2">
      <c r="A8" s="32"/>
      <c r="B8" s="33"/>
      <c r="C8" s="33"/>
      <c r="D8" s="23">
        <v>1</v>
      </c>
      <c r="E8" s="23">
        <v>2</v>
      </c>
      <c r="F8" s="23" t="s">
        <v>11</v>
      </c>
      <c r="G8" s="23">
        <v>4</v>
      </c>
      <c r="H8" s="23">
        <v>5</v>
      </c>
      <c r="I8" s="24" t="s">
        <v>12</v>
      </c>
      <c r="J8" s="16"/>
    </row>
    <row r="9" spans="1:10" s="2" customFormat="1" ht="3" customHeight="1" x14ac:dyDescent="0.2">
      <c r="A9" s="10"/>
      <c r="B9" s="10"/>
      <c r="C9" s="10"/>
      <c r="D9" s="11"/>
      <c r="E9" s="11"/>
      <c r="F9" s="11"/>
      <c r="G9" s="11"/>
      <c r="H9" s="11"/>
      <c r="I9" s="11"/>
      <c r="J9" s="17"/>
    </row>
    <row r="10" spans="1:10" s="1" customFormat="1" ht="15.75" x14ac:dyDescent="0.2">
      <c r="A10" s="38" t="s">
        <v>13</v>
      </c>
      <c r="B10" s="38"/>
      <c r="C10" s="38"/>
      <c r="D10" s="9">
        <f t="shared" ref="D10:I10" si="0">SUM(D12,D46,D47,D48)</f>
        <v>75448067625</v>
      </c>
      <c r="E10" s="9">
        <f t="shared" si="0"/>
        <v>-3748365674</v>
      </c>
      <c r="F10" s="9">
        <f t="shared" si="0"/>
        <v>71699701951</v>
      </c>
      <c r="G10" s="9">
        <f t="shared" si="0"/>
        <v>33521055700</v>
      </c>
      <c r="H10" s="9">
        <f t="shared" si="0"/>
        <v>33271764334</v>
      </c>
      <c r="I10" s="9">
        <f t="shared" si="0"/>
        <v>38178646251</v>
      </c>
      <c r="J10" s="18"/>
    </row>
    <row r="11" spans="1:10" s="2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7"/>
    </row>
    <row r="12" spans="1:10" s="4" customFormat="1" x14ac:dyDescent="0.2">
      <c r="A12" s="39" t="s">
        <v>14</v>
      </c>
      <c r="B12" s="39"/>
      <c r="C12" s="39"/>
      <c r="D12" s="3">
        <f>SUM(D14,D18,D28,D33,D37,D43)</f>
        <v>65203824886</v>
      </c>
      <c r="E12" s="3">
        <f t="shared" ref="E12:I12" si="1">SUM(E14,E18,E28,E33,E37,E43)</f>
        <v>-3857998449</v>
      </c>
      <c r="F12" s="3">
        <f t="shared" si="1"/>
        <v>61345826437</v>
      </c>
      <c r="G12" s="3">
        <f t="shared" si="1"/>
        <v>28044855110</v>
      </c>
      <c r="H12" s="3">
        <f t="shared" si="1"/>
        <v>27799506418</v>
      </c>
      <c r="I12" s="3">
        <f t="shared" si="1"/>
        <v>33300971327</v>
      </c>
      <c r="J12" s="19"/>
    </row>
    <row r="13" spans="1:10" s="4" customFormat="1" ht="4.5" customHeight="1" x14ac:dyDescent="0.2">
      <c r="D13" s="3"/>
      <c r="E13" s="3"/>
      <c r="F13" s="3"/>
      <c r="G13" s="3"/>
      <c r="H13" s="3"/>
      <c r="I13" s="5"/>
      <c r="J13" s="19"/>
    </row>
    <row r="14" spans="1:10" s="4" customFormat="1" ht="12.75" customHeight="1" x14ac:dyDescent="0.2">
      <c r="B14" s="25" t="s">
        <v>15</v>
      </c>
      <c r="C14" s="25"/>
      <c r="D14" s="3">
        <f t="shared" ref="D14:I14" si="2">SUM(D15:D16)</f>
        <v>1193195633</v>
      </c>
      <c r="E14" s="3">
        <f t="shared" si="2"/>
        <v>4810996</v>
      </c>
      <c r="F14" s="3">
        <f t="shared" si="2"/>
        <v>1198006629</v>
      </c>
      <c r="G14" s="3">
        <f t="shared" si="2"/>
        <v>592206405</v>
      </c>
      <c r="H14" s="3">
        <f t="shared" si="2"/>
        <v>578077783</v>
      </c>
      <c r="I14" s="3">
        <f t="shared" si="2"/>
        <v>605800224</v>
      </c>
      <c r="J14" s="19"/>
    </row>
    <row r="15" spans="1:10" s="4" customFormat="1" ht="12.75" customHeight="1" x14ac:dyDescent="0.2">
      <c r="C15" s="15" t="s">
        <v>16</v>
      </c>
      <c r="D15" s="5">
        <v>1193195633</v>
      </c>
      <c r="E15" s="5">
        <v>4810996</v>
      </c>
      <c r="F15" s="5">
        <f>D15+E15</f>
        <v>1198006629</v>
      </c>
      <c r="G15" s="5">
        <v>592206405</v>
      </c>
      <c r="H15" s="5">
        <v>578077783</v>
      </c>
      <c r="I15" s="5">
        <f>F15-G15</f>
        <v>605800224</v>
      </c>
      <c r="J15" s="19"/>
    </row>
    <row r="16" spans="1:10" s="4" customFormat="1" ht="12.75" customHeight="1" x14ac:dyDescent="0.2">
      <c r="C16" s="15" t="s">
        <v>17</v>
      </c>
      <c r="D16" s="5">
        <v>0</v>
      </c>
      <c r="E16" s="5">
        <v>0</v>
      </c>
      <c r="F16" s="5">
        <f>D16+E16</f>
        <v>0</v>
      </c>
      <c r="G16" s="5">
        <v>0</v>
      </c>
      <c r="H16" s="5">
        <v>0</v>
      </c>
      <c r="I16" s="5">
        <f>F16-G16</f>
        <v>0</v>
      </c>
      <c r="J16" s="19"/>
    </row>
    <row r="17" spans="2:10" s="4" customFormat="1" ht="3" customHeight="1" x14ac:dyDescent="0.2">
      <c r="J17" s="19"/>
    </row>
    <row r="18" spans="2:10" s="4" customFormat="1" ht="12.75" customHeight="1" x14ac:dyDescent="0.2">
      <c r="B18" s="25" t="s">
        <v>18</v>
      </c>
      <c r="C18" s="25"/>
      <c r="D18" s="3">
        <f t="shared" ref="D18:I18" si="3">SUM(D19:D26)</f>
        <v>44695616399</v>
      </c>
      <c r="E18" s="3">
        <f t="shared" si="3"/>
        <v>-3473798403</v>
      </c>
      <c r="F18" s="3">
        <f t="shared" si="3"/>
        <v>41221817996</v>
      </c>
      <c r="G18" s="3">
        <f t="shared" si="3"/>
        <v>16934442411</v>
      </c>
      <c r="H18" s="3">
        <f t="shared" si="3"/>
        <v>16738075550</v>
      </c>
      <c r="I18" s="3">
        <f t="shared" si="3"/>
        <v>24287375585</v>
      </c>
      <c r="J18" s="19"/>
    </row>
    <row r="19" spans="2:10" s="4" customFormat="1" ht="12.75" customHeight="1" x14ac:dyDescent="0.2">
      <c r="C19" s="15" t="s">
        <v>19</v>
      </c>
      <c r="D19" s="5">
        <v>41034876494</v>
      </c>
      <c r="E19" s="5">
        <v>-3344089949</v>
      </c>
      <c r="F19" s="5">
        <f t="shared" ref="F19:F26" si="4">D19+E19</f>
        <v>37690786545</v>
      </c>
      <c r="G19" s="5">
        <v>16251125038</v>
      </c>
      <c r="H19" s="5">
        <v>16103691533</v>
      </c>
      <c r="I19" s="5">
        <f t="shared" ref="I19:I26" si="5">F19-G19</f>
        <v>21439661507</v>
      </c>
      <c r="J19" s="19"/>
    </row>
    <row r="20" spans="2:10" s="4" customFormat="1" ht="12.75" customHeight="1" x14ac:dyDescent="0.2">
      <c r="C20" s="15" t="s">
        <v>20</v>
      </c>
      <c r="D20" s="5">
        <v>0</v>
      </c>
      <c r="E20" s="5">
        <v>0</v>
      </c>
      <c r="F20" s="5">
        <f t="shared" si="4"/>
        <v>0</v>
      </c>
      <c r="G20" s="5">
        <v>0</v>
      </c>
      <c r="H20" s="5">
        <v>0</v>
      </c>
      <c r="I20" s="5">
        <f t="shared" si="5"/>
        <v>0</v>
      </c>
      <c r="J20" s="19"/>
    </row>
    <row r="21" spans="2:10" s="4" customFormat="1" ht="12.75" customHeight="1" x14ac:dyDescent="0.2">
      <c r="C21" s="15" t="s">
        <v>21</v>
      </c>
      <c r="D21" s="5">
        <v>32165212</v>
      </c>
      <c r="E21" s="5">
        <v>-10495934</v>
      </c>
      <c r="F21" s="5">
        <f t="shared" si="4"/>
        <v>21669278</v>
      </c>
      <c r="G21" s="5">
        <v>8929374</v>
      </c>
      <c r="H21" s="5">
        <v>8513238</v>
      </c>
      <c r="I21" s="5">
        <f t="shared" si="5"/>
        <v>12739904</v>
      </c>
      <c r="J21" s="19"/>
    </row>
    <row r="22" spans="2:10" s="4" customFormat="1" ht="12.75" customHeight="1" x14ac:dyDescent="0.2">
      <c r="C22" s="15" t="s">
        <v>22</v>
      </c>
      <c r="D22" s="5">
        <v>417558005</v>
      </c>
      <c r="E22" s="5">
        <v>-30901276</v>
      </c>
      <c r="F22" s="5">
        <f t="shared" si="4"/>
        <v>386656729</v>
      </c>
      <c r="G22" s="5">
        <v>107457358</v>
      </c>
      <c r="H22" s="5">
        <v>103742079</v>
      </c>
      <c r="I22" s="5">
        <f t="shared" si="5"/>
        <v>279199371</v>
      </c>
      <c r="J22" s="19"/>
    </row>
    <row r="23" spans="2:10" s="4" customFormat="1" ht="12.75" customHeight="1" x14ac:dyDescent="0.2">
      <c r="C23" s="15" t="s">
        <v>23</v>
      </c>
      <c r="D23" s="5">
        <v>218690427</v>
      </c>
      <c r="E23" s="5">
        <v>2775797</v>
      </c>
      <c r="F23" s="5">
        <f t="shared" si="4"/>
        <v>221466224</v>
      </c>
      <c r="G23" s="5">
        <v>87093098</v>
      </c>
      <c r="H23" s="5">
        <v>83729099</v>
      </c>
      <c r="I23" s="5">
        <f t="shared" si="5"/>
        <v>134373126</v>
      </c>
      <c r="J23" s="19"/>
    </row>
    <row r="24" spans="2:10" s="4" customFormat="1" ht="12.75" customHeight="1" x14ac:dyDescent="0.2">
      <c r="C24" s="15" t="s">
        <v>24</v>
      </c>
      <c r="D24" s="5">
        <v>0</v>
      </c>
      <c r="E24" s="5">
        <v>0</v>
      </c>
      <c r="F24" s="5">
        <f t="shared" si="4"/>
        <v>0</v>
      </c>
      <c r="G24" s="5">
        <v>0</v>
      </c>
      <c r="H24" s="5">
        <v>0</v>
      </c>
      <c r="I24" s="5">
        <f t="shared" si="5"/>
        <v>0</v>
      </c>
      <c r="J24" s="19"/>
    </row>
    <row r="25" spans="2:10" s="4" customFormat="1" ht="12.75" customHeight="1" x14ac:dyDescent="0.2">
      <c r="C25" s="15" t="s">
        <v>25</v>
      </c>
      <c r="D25" s="5">
        <v>144949765</v>
      </c>
      <c r="E25" s="5">
        <v>20964517</v>
      </c>
      <c r="F25" s="5">
        <f t="shared" si="4"/>
        <v>165914282</v>
      </c>
      <c r="G25" s="5">
        <v>64696748</v>
      </c>
      <c r="H25" s="5">
        <v>62330054</v>
      </c>
      <c r="I25" s="5">
        <f t="shared" si="5"/>
        <v>101217534</v>
      </c>
      <c r="J25" s="19"/>
    </row>
    <row r="26" spans="2:10" s="4" customFormat="1" ht="12.75" customHeight="1" x14ac:dyDescent="0.2">
      <c r="C26" s="6" t="s">
        <v>26</v>
      </c>
      <c r="D26" s="5">
        <v>2847376496</v>
      </c>
      <c r="E26" s="5">
        <v>-112051558</v>
      </c>
      <c r="F26" s="5">
        <f t="shared" si="4"/>
        <v>2735324938</v>
      </c>
      <c r="G26" s="5">
        <v>415140795</v>
      </c>
      <c r="H26" s="5">
        <v>376069547</v>
      </c>
      <c r="I26" s="5">
        <f t="shared" si="5"/>
        <v>2320184143</v>
      </c>
      <c r="J26" s="19"/>
    </row>
    <row r="27" spans="2:10" s="4" customFormat="1" ht="3" customHeight="1" x14ac:dyDescent="0.2">
      <c r="J27" s="19"/>
    </row>
    <row r="28" spans="2:10" s="4" customFormat="1" ht="12.75" customHeight="1" x14ac:dyDescent="0.2">
      <c r="B28" s="25" t="s">
        <v>27</v>
      </c>
      <c r="C28" s="25"/>
      <c r="D28" s="3">
        <f t="shared" ref="D28:I28" si="6">SUM(D29:D31)</f>
        <v>16754708094</v>
      </c>
      <c r="E28" s="3">
        <f t="shared" si="6"/>
        <v>143800193</v>
      </c>
      <c r="F28" s="3">
        <f t="shared" si="6"/>
        <v>16898508287</v>
      </c>
      <c r="G28" s="3">
        <f t="shared" si="6"/>
        <v>9593708237</v>
      </c>
      <c r="H28" s="3">
        <f t="shared" si="6"/>
        <v>9563167504</v>
      </c>
      <c r="I28" s="3">
        <f t="shared" si="6"/>
        <v>7304800050</v>
      </c>
      <c r="J28" s="19"/>
    </row>
    <row r="29" spans="2:10" s="4" customFormat="1" ht="12.75" customHeight="1" x14ac:dyDescent="0.2">
      <c r="C29" s="15" t="s">
        <v>28</v>
      </c>
      <c r="D29" s="5">
        <v>16554780152</v>
      </c>
      <c r="E29" s="5">
        <v>141140730</v>
      </c>
      <c r="F29" s="5">
        <f>D29+E29</f>
        <v>16695920882</v>
      </c>
      <c r="G29" s="5">
        <v>9516703989</v>
      </c>
      <c r="H29" s="5">
        <v>9486867629</v>
      </c>
      <c r="I29" s="5">
        <f>F29-G29</f>
        <v>7179216893</v>
      </c>
      <c r="J29" s="19"/>
    </row>
    <row r="30" spans="2:10" s="4" customFormat="1" ht="12.75" customHeight="1" x14ac:dyDescent="0.2">
      <c r="C30" s="15" t="s">
        <v>29</v>
      </c>
      <c r="D30" s="5">
        <v>199927942</v>
      </c>
      <c r="E30" s="5">
        <v>2659463</v>
      </c>
      <c r="F30" s="5">
        <f>D30+E30</f>
        <v>202587405</v>
      </c>
      <c r="G30" s="5">
        <v>77004248</v>
      </c>
      <c r="H30" s="5">
        <v>76299875</v>
      </c>
      <c r="I30" s="5">
        <f>F30-G30</f>
        <v>125583157</v>
      </c>
      <c r="J30" s="19"/>
    </row>
    <row r="31" spans="2:10" s="4" customFormat="1" ht="12.75" customHeight="1" x14ac:dyDescent="0.2">
      <c r="C31" s="15" t="s">
        <v>30</v>
      </c>
      <c r="D31" s="5">
        <v>0</v>
      </c>
      <c r="E31" s="5">
        <v>0</v>
      </c>
      <c r="F31" s="5">
        <f>D31+E31</f>
        <v>0</v>
      </c>
      <c r="G31" s="5">
        <v>0</v>
      </c>
      <c r="H31" s="5">
        <v>0</v>
      </c>
      <c r="I31" s="5">
        <f>F31-G31</f>
        <v>0</v>
      </c>
      <c r="J31" s="19"/>
    </row>
    <row r="32" spans="2:10" s="4" customFormat="1" ht="3" customHeight="1" x14ac:dyDescent="0.2">
      <c r="J32" s="19"/>
    </row>
    <row r="33" spans="1:10" s="4" customFormat="1" ht="12.75" customHeight="1" x14ac:dyDescent="0.2">
      <c r="B33" s="25" t="s">
        <v>31</v>
      </c>
      <c r="C33" s="25"/>
      <c r="D33" s="3">
        <f t="shared" ref="D33:I33" si="7">SUM(D34:D35)</f>
        <v>179589492</v>
      </c>
      <c r="E33" s="3">
        <f t="shared" si="7"/>
        <v>12904606</v>
      </c>
      <c r="F33" s="3">
        <f t="shared" si="7"/>
        <v>192494098</v>
      </c>
      <c r="G33" s="3">
        <f t="shared" si="7"/>
        <v>42078615</v>
      </c>
      <c r="H33" s="3">
        <f t="shared" si="7"/>
        <v>39020423</v>
      </c>
      <c r="I33" s="3">
        <f t="shared" si="7"/>
        <v>150415483</v>
      </c>
      <c r="J33" s="19"/>
    </row>
    <row r="34" spans="1:10" s="4" customFormat="1" ht="12.75" customHeight="1" x14ac:dyDescent="0.2">
      <c r="C34" s="15" t="s">
        <v>32</v>
      </c>
      <c r="D34" s="5">
        <v>0</v>
      </c>
      <c r="E34" s="5">
        <v>0</v>
      </c>
      <c r="F34" s="5">
        <f>D34+E34</f>
        <v>0</v>
      </c>
      <c r="G34" s="5">
        <v>0</v>
      </c>
      <c r="H34" s="5">
        <v>0</v>
      </c>
      <c r="I34" s="5">
        <f>F34-G34</f>
        <v>0</v>
      </c>
      <c r="J34" s="19"/>
    </row>
    <row r="35" spans="1:10" s="4" customFormat="1" ht="12.75" customHeight="1" x14ac:dyDescent="0.2">
      <c r="C35" s="15" t="s">
        <v>33</v>
      </c>
      <c r="D35" s="5">
        <v>179589492</v>
      </c>
      <c r="E35" s="5">
        <v>12904606</v>
      </c>
      <c r="F35" s="5">
        <f>D35+E35</f>
        <v>192494098</v>
      </c>
      <c r="G35" s="5">
        <v>42078615</v>
      </c>
      <c r="H35" s="5">
        <v>39020423</v>
      </c>
      <c r="I35" s="5">
        <f>F35-G35</f>
        <v>150415483</v>
      </c>
      <c r="J35" s="19"/>
    </row>
    <row r="36" spans="1:10" s="4" customFormat="1" ht="3" customHeight="1" x14ac:dyDescent="0.2">
      <c r="J36" s="19"/>
    </row>
    <row r="37" spans="1:10" s="4" customFormat="1" ht="12.75" customHeight="1" x14ac:dyDescent="0.2">
      <c r="B37" s="25" t="s">
        <v>34</v>
      </c>
      <c r="C37" s="25"/>
      <c r="D37" s="3">
        <f t="shared" ref="D37:I37" si="8">SUM(D38:D41)</f>
        <v>0</v>
      </c>
      <c r="E37" s="3">
        <f t="shared" si="8"/>
        <v>0</v>
      </c>
      <c r="F37" s="3">
        <f t="shared" si="8"/>
        <v>0</v>
      </c>
      <c r="G37" s="3">
        <f t="shared" si="8"/>
        <v>0</v>
      </c>
      <c r="H37" s="3">
        <f t="shared" si="8"/>
        <v>0</v>
      </c>
      <c r="I37" s="3">
        <f t="shared" si="8"/>
        <v>0</v>
      </c>
      <c r="J37" s="19"/>
    </row>
    <row r="38" spans="1:10" s="4" customFormat="1" ht="12.75" customHeight="1" x14ac:dyDescent="0.2">
      <c r="C38" s="15" t="s">
        <v>35</v>
      </c>
      <c r="D38" s="5">
        <v>0</v>
      </c>
      <c r="E38" s="5">
        <v>0</v>
      </c>
      <c r="F38" s="5">
        <f>D38+E38</f>
        <v>0</v>
      </c>
      <c r="G38" s="5">
        <v>0</v>
      </c>
      <c r="H38" s="5">
        <v>0</v>
      </c>
      <c r="I38" s="5">
        <f>F38-G38</f>
        <v>0</v>
      </c>
      <c r="J38" s="19"/>
    </row>
    <row r="39" spans="1:10" s="4" customFormat="1" ht="12.75" customHeight="1" x14ac:dyDescent="0.2">
      <c r="C39" s="15" t="s">
        <v>36</v>
      </c>
      <c r="D39" s="5">
        <v>0</v>
      </c>
      <c r="E39" s="5">
        <v>0</v>
      </c>
      <c r="F39" s="5">
        <f>D39+E39</f>
        <v>0</v>
      </c>
      <c r="G39" s="5">
        <v>0</v>
      </c>
      <c r="H39" s="5">
        <v>0</v>
      </c>
      <c r="I39" s="5">
        <f>F39-G39</f>
        <v>0</v>
      </c>
      <c r="J39" s="19"/>
    </row>
    <row r="40" spans="1:10" s="4" customFormat="1" ht="12.75" customHeight="1" x14ac:dyDescent="0.2">
      <c r="C40" s="15" t="s">
        <v>37</v>
      </c>
      <c r="D40" s="5">
        <v>0</v>
      </c>
      <c r="E40" s="5">
        <v>0</v>
      </c>
      <c r="F40" s="5">
        <f>D40+E40</f>
        <v>0</v>
      </c>
      <c r="G40" s="5">
        <v>0</v>
      </c>
      <c r="H40" s="5">
        <v>0</v>
      </c>
      <c r="I40" s="5">
        <f>F40-G40</f>
        <v>0</v>
      </c>
      <c r="J40" s="19"/>
    </row>
    <row r="41" spans="1:10" s="4" customFormat="1" ht="12.75" customHeight="1" x14ac:dyDescent="0.2">
      <c r="C41" s="15" t="s">
        <v>38</v>
      </c>
      <c r="D41" s="5">
        <v>0</v>
      </c>
      <c r="E41" s="5">
        <v>0</v>
      </c>
      <c r="F41" s="5">
        <f>D41+E41</f>
        <v>0</v>
      </c>
      <c r="G41" s="5">
        <v>0</v>
      </c>
      <c r="H41" s="5">
        <v>0</v>
      </c>
      <c r="I41" s="5">
        <f>F41-G41</f>
        <v>0</v>
      </c>
      <c r="J41" s="19"/>
    </row>
    <row r="42" spans="1:10" s="4" customFormat="1" ht="3" customHeight="1" x14ac:dyDescent="0.2">
      <c r="J42" s="19"/>
    </row>
    <row r="43" spans="1:10" s="4" customFormat="1" ht="12.75" customHeight="1" x14ac:dyDescent="0.2">
      <c r="B43" s="25" t="s">
        <v>39</v>
      </c>
      <c r="C43" s="25"/>
      <c r="D43" s="3">
        <f t="shared" ref="D43:I43" si="9">SUM(D44:D44)</f>
        <v>2380715268</v>
      </c>
      <c r="E43" s="3">
        <f t="shared" si="9"/>
        <v>-545715841</v>
      </c>
      <c r="F43" s="3">
        <f t="shared" si="9"/>
        <v>1834999427</v>
      </c>
      <c r="G43" s="3">
        <f t="shared" si="9"/>
        <v>882419442</v>
      </c>
      <c r="H43" s="3">
        <f t="shared" si="9"/>
        <v>881165158</v>
      </c>
      <c r="I43" s="3">
        <f t="shared" si="9"/>
        <v>952579985</v>
      </c>
      <c r="J43" s="19"/>
    </row>
    <row r="44" spans="1:10" s="4" customFormat="1" ht="12.75" customHeight="1" x14ac:dyDescent="0.2">
      <c r="C44" s="15" t="s">
        <v>44</v>
      </c>
      <c r="D44" s="5">
        <f>2334712914+46002354</f>
        <v>2380715268</v>
      </c>
      <c r="E44" s="5">
        <f>-548194172+2478331</f>
        <v>-545715841</v>
      </c>
      <c r="F44" s="5">
        <f>D44+E44</f>
        <v>1834999427</v>
      </c>
      <c r="G44" s="5">
        <f>862529593+19889849</f>
        <v>882419442</v>
      </c>
      <c r="H44" s="5">
        <f>862491751+18673407</f>
        <v>881165158</v>
      </c>
      <c r="I44" s="5">
        <f>F44-G44</f>
        <v>952579985</v>
      </c>
      <c r="J44" s="19"/>
    </row>
    <row r="45" spans="1:10" s="4" customFormat="1" ht="4.5" customHeight="1" x14ac:dyDescent="0.2">
      <c r="J45" s="19"/>
    </row>
    <row r="46" spans="1:10" s="4" customFormat="1" ht="12.75" customHeight="1" x14ac:dyDescent="0.2">
      <c r="A46" s="25" t="s">
        <v>40</v>
      </c>
      <c r="B46" s="25"/>
      <c r="C46" s="25"/>
      <c r="D46" s="3">
        <v>7287684418</v>
      </c>
      <c r="E46" s="3">
        <v>0</v>
      </c>
      <c r="F46" s="3">
        <f>D46+E46</f>
        <v>7287684418</v>
      </c>
      <c r="G46" s="3">
        <v>4034745485</v>
      </c>
      <c r="H46" s="3">
        <v>4032922773</v>
      </c>
      <c r="I46" s="3">
        <f>F46-G46</f>
        <v>3252938933</v>
      </c>
      <c r="J46" s="19"/>
    </row>
    <row r="47" spans="1:10" s="4" customFormat="1" ht="12.75" customHeight="1" x14ac:dyDescent="0.2">
      <c r="A47" s="25" t="s">
        <v>41</v>
      </c>
      <c r="B47" s="25"/>
      <c r="C47" s="25"/>
      <c r="D47" s="3">
        <v>2932114997</v>
      </c>
      <c r="E47" s="3">
        <v>122071264</v>
      </c>
      <c r="F47" s="3">
        <f>D47+E47</f>
        <v>3054186261</v>
      </c>
      <c r="G47" s="3">
        <v>1438231843</v>
      </c>
      <c r="H47" s="3">
        <v>1438231843</v>
      </c>
      <c r="I47" s="3">
        <f>F47-G47</f>
        <v>1615954418</v>
      </c>
      <c r="J47" s="19"/>
    </row>
    <row r="48" spans="1:10" s="4" customFormat="1" ht="12.75" customHeight="1" x14ac:dyDescent="0.2">
      <c r="A48" s="25" t="s">
        <v>42</v>
      </c>
      <c r="B48" s="25"/>
      <c r="C48" s="25"/>
      <c r="D48" s="3">
        <v>24443324</v>
      </c>
      <c r="E48" s="3">
        <v>-12438489</v>
      </c>
      <c r="F48" s="3">
        <f>D48+E48</f>
        <v>12004835</v>
      </c>
      <c r="G48" s="3">
        <v>3223262</v>
      </c>
      <c r="H48" s="3">
        <v>1103300</v>
      </c>
      <c r="I48" s="3">
        <f>F48-G48</f>
        <v>8781573</v>
      </c>
      <c r="J48" s="19"/>
    </row>
    <row r="49" spans="1:10" s="2" customFormat="1" ht="1.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7"/>
    </row>
    <row r="50" spans="1:10" s="2" customFormat="1" x14ac:dyDescent="0.2">
      <c r="A50" s="13" t="s">
        <v>43</v>
      </c>
      <c r="B50" s="13"/>
      <c r="C50" s="13"/>
      <c r="D50" s="13"/>
      <c r="E50" s="13"/>
      <c r="F50" s="13"/>
      <c r="G50" s="13"/>
      <c r="H50" s="13"/>
      <c r="I50" s="13"/>
      <c r="J50" s="17"/>
    </row>
    <row r="51" spans="1:10" s="2" customFormat="1" x14ac:dyDescent="0.2">
      <c r="A51" s="10"/>
      <c r="B51" s="10"/>
      <c r="C51" s="10"/>
      <c r="D51" s="14"/>
      <c r="E51" s="10"/>
      <c r="F51" s="10"/>
      <c r="G51" s="10"/>
      <c r="H51" s="10"/>
      <c r="I51" s="10"/>
      <c r="J51" s="17"/>
    </row>
    <row r="52" spans="1:10" s="2" customFormat="1" x14ac:dyDescent="0.2">
      <c r="A52" s="10"/>
      <c r="B52" s="10"/>
      <c r="C52" s="10"/>
      <c r="D52" s="9"/>
      <c r="E52" s="5"/>
      <c r="F52" s="9"/>
      <c r="G52" s="9"/>
      <c r="H52" s="9"/>
      <c r="I52" s="9"/>
      <c r="J52" s="17"/>
    </row>
    <row r="53" spans="1:10" s="2" customFormat="1" x14ac:dyDescent="0.2">
      <c r="A53" s="10"/>
      <c r="B53" s="10"/>
      <c r="C53" s="10"/>
      <c r="D53" s="14"/>
      <c r="E53" s="5"/>
      <c r="F53" s="10"/>
      <c r="G53" s="10"/>
      <c r="H53" s="10"/>
      <c r="I53" s="10"/>
      <c r="J53" s="17"/>
    </row>
    <row r="54" spans="1:10" x14ac:dyDescent="0.2">
      <c r="A54" s="2"/>
      <c r="B54" s="2"/>
      <c r="C54" s="2"/>
      <c r="D54" s="5"/>
      <c r="E54" s="5"/>
      <c r="F54" s="5"/>
      <c r="G54" s="5"/>
      <c r="H54" s="5"/>
      <c r="I54" s="2"/>
      <c r="J54" s="20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0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0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0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0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0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0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0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Gobierno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2018-11-07T20:22:13Z</cp:lastPrinted>
  <dcterms:created xsi:type="dcterms:W3CDTF">2016-05-11T16:34:31Z</dcterms:created>
  <dcterms:modified xsi:type="dcterms:W3CDTF">2021-08-04T15:51:17Z</dcterms:modified>
</cp:coreProperties>
</file>