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8F19276D-60AB-4CB6-9F63-7F1F6ADF3E43}" xr6:coauthVersionLast="47" xr6:coauthVersionMax="47" xr10:uidLastSave="{00000000-0000-0000-0000-000000000000}"/>
  <bookViews>
    <workbookView xWindow="-120" yWindow="-120" windowWidth="20730" windowHeight="11160" xr2:uid="{F769F721-1AF2-4C00-9E42-CD50B17E6E04}"/>
  </bookViews>
  <sheets>
    <sheet name="13 Clasif Admitiv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F50" i="1"/>
  <c r="E50" i="1"/>
  <c r="D50" i="1"/>
  <c r="G50" i="1" s="1"/>
  <c r="C50" i="1"/>
  <c r="B50" i="1"/>
  <c r="D49" i="1"/>
  <c r="D47" i="1" s="1"/>
  <c r="D48" i="1"/>
  <c r="G48" i="1" s="1"/>
  <c r="F47" i="1"/>
  <c r="E47" i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G24" i="1" s="1"/>
  <c r="C24" i="1"/>
  <c r="B24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F11" i="1"/>
  <c r="F72" i="1" s="1"/>
  <c r="F74" i="1" s="1"/>
  <c r="E11" i="1"/>
  <c r="E72" i="1" s="1"/>
  <c r="E74" i="1" s="1"/>
  <c r="C11" i="1"/>
  <c r="C72" i="1" s="1"/>
  <c r="C74" i="1" s="1"/>
  <c r="B11" i="1"/>
  <c r="B72" i="1" s="1"/>
  <c r="B74" i="1" s="1"/>
  <c r="G47" i="1" l="1"/>
  <c r="D11" i="1"/>
  <c r="G49" i="1"/>
  <c r="D72" i="1" l="1"/>
  <c r="D74" i="1" s="1"/>
  <c r="G11" i="1"/>
  <c r="G72" i="1" s="1"/>
  <c r="G74" i="1" s="1"/>
</calcChain>
</file>

<file path=xl/sharedStrings.xml><?xml version="1.0" encoding="utf-8"?>
<sst xmlns="http://schemas.openxmlformats.org/spreadsheetml/2006/main" count="68" uniqueCount="67">
  <si>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</si>
  <si>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</si>
  <si>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</si>
  <si>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</si>
  <si>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</si>
  <si>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</si>
  <si>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</si>
  <si>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</si>
  <si>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</si>
  <si>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</si>
  <si>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</si>
  <si>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</si>
  <si>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</si>
  <si>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</si>
  <si>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</si>
  <si>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</si>
  <si>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</si>
  <si>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</si>
  <si>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</si>
  <si>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</si>
  <si>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</si>
  <si>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</si>
  <si>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</si>
  <si>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</si>
  <si>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</si>
  <si>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</si>
  <si>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</si>
  <si>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</si>
  <si>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</si>
  <si>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</si>
  <si>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</si>
  <si>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</si>
  <si>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</si>
  <si>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</si>
  <si>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</si>
  <si>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</si>
  <si>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</si>
  <si>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</si>
  <si>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</si>
  <si>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</si>
  <si>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</si>
  <si>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</si>
  <si>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</si>
  <si>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</si>
  <si>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</si>
  <si>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</si>
  <si>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</si>
  <si>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</si>
  <si>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</si>
  <si>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</si>
  <si>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</si>
  <si>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</si>
  <si>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</si>
  <si>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</si>
  <si>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</si>
  <si>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</si>
  <si>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</si>
  <si>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</si>
  <si>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</si>
  <si>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</si>
  <si>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</si>
  <si>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</si>
  <si>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</si>
  <si>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</si>
  <si>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</si>
  <si>
    <t>ENTIDADES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</si>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</sst>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3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4" fontId="8" fillId="0" borderId="0" xfId="2" applyNumberFormat="1" applyFont="1"/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164" fontId="9" fillId="0" borderId="0" xfId="1" applyNumberFormat="1" applyFont="1"/>
    <xf numFmtId="0" fontId="9" fillId="0" borderId="0" xfId="1" applyFont="1" applyAlignment="1">
      <alignment horizontal="center"/>
    </xf>
    <xf numFmtId="164" fontId="1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9" fillId="0" borderId="0" xfId="1" applyFont="1"/>
    <xf numFmtId="0" fontId="4" fillId="0" borderId="0" xfId="3" applyFont="1" applyAlignment="1">
      <alignment horizontal="justify" vertical="top"/>
    </xf>
    <xf numFmtId="164" fontId="11" fillId="0" borderId="0" xfId="3" applyNumberForma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64" fontId="4" fillId="0" borderId="0" xfId="1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0" fontId="12" fillId="0" borderId="0" xfId="1" applyFont="1"/>
    <xf numFmtId="0" fontId="12" fillId="0" borderId="0" xfId="3" applyFont="1" applyAlignment="1">
      <alignment horizontal="justify" vertical="top"/>
    </xf>
    <xf numFmtId="164" fontId="12" fillId="0" borderId="0" xfId="3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164" fontId="13" fillId="0" borderId="0" xfId="3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right" vertical="top"/>
    </xf>
    <xf numFmtId="164" fontId="11" fillId="4" borderId="0" xfId="1" applyNumberFormat="1" applyFont="1" applyFill="1" applyAlignment="1">
      <alignment horizontal="right" vertical="top"/>
    </xf>
    <xf numFmtId="164" fontId="11" fillId="4" borderId="0" xfId="3" applyNumberFormat="1" applyFill="1" applyAlignment="1">
      <alignment horizontal="right" vertical="top"/>
    </xf>
    <xf numFmtId="164" fontId="11" fillId="4" borderId="0" xfId="1" applyNumberFormat="1" applyFont="1" applyFill="1" applyAlignment="1">
      <alignment horizontal="right"/>
    </xf>
    <xf numFmtId="0" fontId="9" fillId="0" borderId="0" xfId="3" applyFont="1" applyAlignment="1">
      <alignment horizontal="center" vertical="top"/>
    </xf>
    <xf numFmtId="164" fontId="10" fillId="0" borderId="0" xfId="3" applyNumberFormat="1" applyFont="1" applyAlignment="1">
      <alignment horizontal="right" vertical="top"/>
    </xf>
    <xf numFmtId="164" fontId="11" fillId="4" borderId="0" xfId="3" applyNumberFormat="1" applyFill="1" applyAlignment="1">
      <alignment horizontal="right"/>
    </xf>
    <xf numFmtId="0" fontId="9" fillId="0" borderId="0" xfId="3" applyFont="1" applyAlignment="1">
      <alignment horizontal="center"/>
    </xf>
    <xf numFmtId="164" fontId="10" fillId="0" borderId="0" xfId="3" applyNumberFormat="1" applyFont="1" applyAlignment="1">
      <alignment horizontal="right"/>
    </xf>
    <xf numFmtId="0" fontId="4" fillId="0" borderId="7" xfId="3" applyFont="1" applyBorder="1" applyAlignment="1">
      <alignment horizontal="justify" vertical="top"/>
    </xf>
    <xf numFmtId="164" fontId="11" fillId="4" borderId="7" xfId="3" applyNumberFormat="1" applyFill="1" applyBorder="1" applyAlignment="1">
      <alignment horizontal="right" vertical="top"/>
    </xf>
    <xf numFmtId="164" fontId="11" fillId="4" borderId="7" xfId="1" applyNumberFormat="1" applyFont="1" applyFill="1" applyBorder="1" applyAlignment="1">
      <alignment horizontal="right" vertical="top"/>
    </xf>
    <xf numFmtId="164" fontId="11" fillId="0" borderId="7" xfId="3" applyNumberFormat="1" applyBorder="1" applyAlignment="1">
      <alignment horizontal="right" vertical="top"/>
    </xf>
    <xf numFmtId="164" fontId="11" fillId="4" borderId="7" xfId="1" applyNumberFormat="1" applyFont="1" applyFill="1" applyBorder="1" applyAlignment="1">
      <alignment horizontal="right"/>
    </xf>
    <xf numFmtId="164" fontId="4" fillId="0" borderId="7" xfId="1" applyNumberFormat="1" applyFont="1" applyBorder="1" applyAlignment="1">
      <alignment horizontal="right" vertical="top"/>
    </xf>
    <xf numFmtId="0" fontId="12" fillId="0" borderId="8" xfId="1" applyFont="1" applyBorder="1"/>
    <xf numFmtId="165" fontId="11" fillId="0" borderId="0" xfId="3" applyNumberFormat="1" applyAlignment="1">
      <alignment horizontal="right" vertical="top"/>
    </xf>
    <xf numFmtId="0" fontId="2" fillId="0" borderId="0" xfId="0" applyFont="1"/>
    <xf numFmtId="0" fontId="15" fillId="5" borderId="0" xfId="1" applyFont="1" applyFill="1"/>
    <xf numFmtId="164" fontId="15" fillId="5" borderId="0" xfId="1" applyNumberFormat="1" applyFont="1" applyFill="1"/>
  </cellXfs>
  <cellStyles count="4">
    <cellStyle name="Normal" xfId="0" builtinId="0"/>
    <cellStyle name="Normal 12 3" xfId="1" xr:uid="{93DA7054-C95C-4234-9367-BE5E5926D83F}"/>
    <cellStyle name="Normal 13 2 3" xfId="2" xr:uid="{13BDE2C7-2442-44C8-9843-F368E0A751EF}"/>
    <cellStyle name="Normal 3_1. Ingreso Público" xfId="3" xr:uid="{7C81D8D9-C676-4BAD-BC6C-064CE4B53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BB2A-7C10-40B6-B0A3-7F78B39B542B}">
  <sheetPr codeName="Hoja4"/>
  <dimension ref="A1:I74"/>
  <sheetViews>
    <sheetView showGridLines="0" tabSelected="1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9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9" s="2" customFormat="1" ht="18" customHeight="1" x14ac:dyDescent="0.2">
      <c r="A7" s="5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ht="3.75" customHeight="1" x14ac:dyDescent="0.25">
      <c r="A10" s="13"/>
      <c r="B10" s="13"/>
      <c r="C10" s="13"/>
      <c r="D10" s="13"/>
      <c r="E10" s="13"/>
      <c r="F10" s="13"/>
      <c r="G10"/>
    </row>
    <row r="11" spans="1:9" s="16" customFormat="1" ht="12.75" x14ac:dyDescent="0.25">
      <c r="A11" s="14" t="s">
        <v>16</v>
      </c>
      <c r="B11" s="15">
        <f>SUM(B13,B47,B50,B53)</f>
        <v>75448067625</v>
      </c>
      <c r="C11" s="15">
        <f>SUM(C13,C47,C50,C53)</f>
        <v>-3748365674</v>
      </c>
      <c r="D11" s="15">
        <f>SUM(D13,D47,D50,D53)</f>
        <v>71699701951</v>
      </c>
      <c r="E11" s="15">
        <f>SUM(E13,E47,E50,E53)</f>
        <v>33521055700</v>
      </c>
      <c r="F11" s="15">
        <f>SUM(F13,F47,F50,F53)</f>
        <v>33271764334</v>
      </c>
      <c r="G11" s="15">
        <f>D11-E11</f>
        <v>38178646251</v>
      </c>
      <c r="I11" s="15"/>
    </row>
    <row r="12" spans="1:9" s="2" customFormat="1" ht="3" customHeight="1" x14ac:dyDescent="0.2">
      <c r="G12" s="17"/>
    </row>
    <row r="13" spans="1:9" s="21" customFormat="1" ht="12.75" x14ac:dyDescent="0.2">
      <c r="A13" s="18" t="s">
        <v>17</v>
      </c>
      <c r="B13" s="19">
        <f>SUM(B14:B24,B27:B46)</f>
        <v>69940928628</v>
      </c>
      <c r="C13" s="19">
        <f>SUM(C14:C24,C27:C46)</f>
        <v>-4054902889</v>
      </c>
      <c r="D13" s="19">
        <f>SUM(D14:D24,D27:D46)</f>
        <v>65886025739</v>
      </c>
      <c r="E13" s="19">
        <f>SUM(E14:E24,E27:E46)</f>
        <v>30941467287</v>
      </c>
      <c r="F13" s="19">
        <f>SUM(F14:F24,F27:F46)</f>
        <v>30745653972</v>
      </c>
      <c r="G13" s="20">
        <f>D13-E13</f>
        <v>34944558452</v>
      </c>
      <c r="I13" s="17"/>
    </row>
    <row r="14" spans="1:9" s="2" customFormat="1" ht="12.75" x14ac:dyDescent="0.2">
      <c r="A14" s="22" t="s">
        <v>18</v>
      </c>
      <c r="B14" s="23">
        <v>33177573</v>
      </c>
      <c r="C14" s="24">
        <v>-1206118</v>
      </c>
      <c r="D14" s="23">
        <f>B14+C14</f>
        <v>31971455</v>
      </c>
      <c r="E14" s="23">
        <v>10114354</v>
      </c>
      <c r="F14" s="23">
        <v>10086783</v>
      </c>
      <c r="G14" s="25">
        <f t="shared" ref="G14:G57" si="0">D14-E14</f>
        <v>21857101</v>
      </c>
    </row>
    <row r="15" spans="1:9" s="2" customFormat="1" ht="12.75" x14ac:dyDescent="0.2">
      <c r="A15" s="22" t="s">
        <v>19</v>
      </c>
      <c r="B15" s="23">
        <v>408884016</v>
      </c>
      <c r="C15" s="24">
        <v>20212787</v>
      </c>
      <c r="D15" s="23">
        <f t="shared" ref="D15:D46" si="1">B15+C15</f>
        <v>429096803</v>
      </c>
      <c r="E15" s="23">
        <v>166707683</v>
      </c>
      <c r="F15" s="26">
        <v>166356523</v>
      </c>
      <c r="G15" s="25">
        <f t="shared" si="0"/>
        <v>262389120</v>
      </c>
    </row>
    <row r="16" spans="1:9" s="2" customFormat="1" ht="12.75" x14ac:dyDescent="0.2">
      <c r="A16" s="22" t="s">
        <v>20</v>
      </c>
      <c r="B16" s="23">
        <v>2647188</v>
      </c>
      <c r="C16" s="24">
        <v>946151</v>
      </c>
      <c r="D16" s="23">
        <f>B16+C16</f>
        <v>3593339</v>
      </c>
      <c r="E16" s="23">
        <v>2054927</v>
      </c>
      <c r="F16" s="24">
        <v>1017590</v>
      </c>
      <c r="G16" s="25">
        <f>D16-E16</f>
        <v>1538412</v>
      </c>
    </row>
    <row r="17" spans="1:7" s="2" customFormat="1" ht="12.75" x14ac:dyDescent="0.2">
      <c r="A17" s="22" t="s">
        <v>21</v>
      </c>
      <c r="B17" s="23">
        <v>1460119981</v>
      </c>
      <c r="C17" s="24">
        <v>32309424</v>
      </c>
      <c r="D17" s="23">
        <f t="shared" si="1"/>
        <v>1492429405</v>
      </c>
      <c r="E17" s="23">
        <v>529079983</v>
      </c>
      <c r="F17" s="26">
        <v>454188555</v>
      </c>
      <c r="G17" s="25">
        <f t="shared" si="0"/>
        <v>963349422</v>
      </c>
    </row>
    <row r="18" spans="1:7" s="2" customFormat="1" ht="12.75" x14ac:dyDescent="0.2">
      <c r="A18" s="22" t="s">
        <v>22</v>
      </c>
      <c r="B18" s="23">
        <v>26700699</v>
      </c>
      <c r="C18" s="24">
        <v>5202807</v>
      </c>
      <c r="D18" s="23">
        <f t="shared" si="1"/>
        <v>31903506</v>
      </c>
      <c r="E18" s="23">
        <v>13450269</v>
      </c>
      <c r="F18" s="26">
        <v>13450193</v>
      </c>
      <c r="G18" s="25">
        <f t="shared" si="0"/>
        <v>18453237</v>
      </c>
    </row>
    <row r="19" spans="1:7" s="2" customFormat="1" ht="12.75" x14ac:dyDescent="0.2">
      <c r="A19" s="22" t="s">
        <v>23</v>
      </c>
      <c r="B19" s="23">
        <v>103121379</v>
      </c>
      <c r="C19" s="24">
        <v>-18062190</v>
      </c>
      <c r="D19" s="23">
        <f t="shared" si="1"/>
        <v>85059189</v>
      </c>
      <c r="E19" s="23">
        <v>37383310</v>
      </c>
      <c r="F19" s="26">
        <v>34761445</v>
      </c>
      <c r="G19" s="25">
        <f t="shared" si="0"/>
        <v>47675879</v>
      </c>
    </row>
    <row r="20" spans="1:7" s="2" customFormat="1" ht="12.75" x14ac:dyDescent="0.2">
      <c r="A20" s="22" t="s">
        <v>24</v>
      </c>
      <c r="B20" s="23">
        <v>10285345</v>
      </c>
      <c r="C20" s="24">
        <v>488486</v>
      </c>
      <c r="D20" s="23">
        <f t="shared" si="1"/>
        <v>10773831</v>
      </c>
      <c r="E20" s="23">
        <v>4395529</v>
      </c>
      <c r="F20" s="26">
        <v>3877551</v>
      </c>
      <c r="G20" s="25">
        <f t="shared" si="0"/>
        <v>6378302</v>
      </c>
    </row>
    <row r="21" spans="1:7" s="2" customFormat="1" ht="12.75" x14ac:dyDescent="0.2">
      <c r="A21" s="22" t="s">
        <v>25</v>
      </c>
      <c r="B21" s="23">
        <v>21176527</v>
      </c>
      <c r="C21" s="24">
        <v>-417161</v>
      </c>
      <c r="D21" s="23">
        <f t="shared" si="1"/>
        <v>20759366</v>
      </c>
      <c r="E21" s="23">
        <v>10800782</v>
      </c>
      <c r="F21" s="24">
        <v>10787506</v>
      </c>
      <c r="G21" s="25">
        <f t="shared" si="0"/>
        <v>9958584</v>
      </c>
    </row>
    <row r="22" spans="1:7" s="2" customFormat="1" ht="25.5" x14ac:dyDescent="0.2">
      <c r="A22" s="22" t="s">
        <v>26</v>
      </c>
      <c r="B22" s="23">
        <v>6448231</v>
      </c>
      <c r="C22" s="24">
        <v>-22932</v>
      </c>
      <c r="D22" s="23">
        <f t="shared" si="1"/>
        <v>6425299</v>
      </c>
      <c r="E22" s="23">
        <v>2808710</v>
      </c>
      <c r="F22" s="24">
        <v>2770868</v>
      </c>
      <c r="G22" s="25">
        <f t="shared" si="0"/>
        <v>3616589</v>
      </c>
    </row>
    <row r="23" spans="1:7" s="2" customFormat="1" ht="12.75" x14ac:dyDescent="0.2">
      <c r="A23" s="22" t="s">
        <v>27</v>
      </c>
      <c r="B23" s="23">
        <v>4225734</v>
      </c>
      <c r="C23" s="24">
        <v>-124606</v>
      </c>
      <c r="D23" s="23">
        <f t="shared" si="1"/>
        <v>4101128</v>
      </c>
      <c r="E23" s="23">
        <v>1470578</v>
      </c>
      <c r="F23" s="24">
        <v>1470578</v>
      </c>
      <c r="G23" s="25">
        <f t="shared" si="0"/>
        <v>2630550</v>
      </c>
    </row>
    <row r="24" spans="1:7" s="27" customFormat="1" ht="12.75" x14ac:dyDescent="0.2">
      <c r="A24" s="22" t="s">
        <v>28</v>
      </c>
      <c r="B24" s="23">
        <f t="shared" ref="B24:F24" si="2">SUM(B25:B26)</f>
        <v>30503979797</v>
      </c>
      <c r="C24" s="23">
        <f t="shared" si="2"/>
        <v>-2317826566</v>
      </c>
      <c r="D24" s="23">
        <f t="shared" si="2"/>
        <v>28186153231</v>
      </c>
      <c r="E24" s="23">
        <f t="shared" si="2"/>
        <v>12592260332</v>
      </c>
      <c r="F24" s="23">
        <f t="shared" si="2"/>
        <v>12530822537</v>
      </c>
      <c r="G24" s="25">
        <f t="shared" si="0"/>
        <v>15593892899</v>
      </c>
    </row>
    <row r="25" spans="1:7" s="27" customFormat="1" ht="12" x14ac:dyDescent="0.2">
      <c r="A25" s="28" t="s">
        <v>29</v>
      </c>
      <c r="B25" s="29">
        <v>12018482528</v>
      </c>
      <c r="C25" s="30">
        <v>-2361686423</v>
      </c>
      <c r="D25" s="31">
        <f t="shared" si="1"/>
        <v>9656796105</v>
      </c>
      <c r="E25" s="29">
        <v>5128346269</v>
      </c>
      <c r="F25" s="32">
        <v>5067309139</v>
      </c>
      <c r="G25" s="33">
        <f t="shared" si="0"/>
        <v>4528449836</v>
      </c>
    </row>
    <row r="26" spans="1:7" s="27" customFormat="1" ht="12" x14ac:dyDescent="0.2">
      <c r="A26" s="28" t="s">
        <v>30</v>
      </c>
      <c r="B26" s="29">
        <v>18485497269</v>
      </c>
      <c r="C26" s="30">
        <v>43859857</v>
      </c>
      <c r="D26" s="31">
        <f t="shared" si="1"/>
        <v>18529357126</v>
      </c>
      <c r="E26" s="29">
        <v>7463914063</v>
      </c>
      <c r="F26" s="32">
        <v>7463513398</v>
      </c>
      <c r="G26" s="33">
        <f t="shared" si="0"/>
        <v>11065443063</v>
      </c>
    </row>
    <row r="27" spans="1:7" s="2" customFormat="1" ht="12.75" x14ac:dyDescent="0.2">
      <c r="A27" s="22" t="s">
        <v>31</v>
      </c>
      <c r="B27" s="23">
        <v>2682027292</v>
      </c>
      <c r="C27" s="24">
        <v>-33604537</v>
      </c>
      <c r="D27" s="23">
        <f t="shared" si="1"/>
        <v>2648422755</v>
      </c>
      <c r="E27" s="23">
        <v>1126430740</v>
      </c>
      <c r="F27" s="26">
        <v>1126342265</v>
      </c>
      <c r="G27" s="25">
        <f t="shared" si="0"/>
        <v>1521992015</v>
      </c>
    </row>
    <row r="28" spans="1:7" s="2" customFormat="1" ht="12.75" x14ac:dyDescent="0.2">
      <c r="A28" s="22" t="s">
        <v>32</v>
      </c>
      <c r="B28" s="23">
        <v>27819316</v>
      </c>
      <c r="C28" s="24">
        <v>30222113</v>
      </c>
      <c r="D28" s="23">
        <f t="shared" si="1"/>
        <v>58041429</v>
      </c>
      <c r="E28" s="23">
        <v>19988144</v>
      </c>
      <c r="F28" s="26">
        <v>19988144</v>
      </c>
      <c r="G28" s="25">
        <f t="shared" si="0"/>
        <v>38053285</v>
      </c>
    </row>
    <row r="29" spans="1:7" s="2" customFormat="1" ht="12.75" x14ac:dyDescent="0.2">
      <c r="A29" s="22" t="s">
        <v>33</v>
      </c>
      <c r="B29" s="23">
        <v>45690916</v>
      </c>
      <c r="C29" s="24">
        <v>11895112</v>
      </c>
      <c r="D29" s="23">
        <f t="shared" si="1"/>
        <v>57586028</v>
      </c>
      <c r="E29" s="23">
        <v>24147506</v>
      </c>
      <c r="F29" s="26">
        <v>22703270</v>
      </c>
      <c r="G29" s="25">
        <f t="shared" si="0"/>
        <v>33438522</v>
      </c>
    </row>
    <row r="30" spans="1:7" s="2" customFormat="1" ht="12.75" x14ac:dyDescent="0.2">
      <c r="A30" s="22" t="s">
        <v>34</v>
      </c>
      <c r="B30" s="23">
        <v>170144260</v>
      </c>
      <c r="C30" s="24">
        <v>2516107</v>
      </c>
      <c r="D30" s="23">
        <f t="shared" si="1"/>
        <v>172660367</v>
      </c>
      <c r="E30" s="23">
        <v>67691870</v>
      </c>
      <c r="F30" s="26">
        <v>67317961</v>
      </c>
      <c r="G30" s="25">
        <f t="shared" si="0"/>
        <v>104968497</v>
      </c>
    </row>
    <row r="31" spans="1:7" s="2" customFormat="1" ht="12.75" x14ac:dyDescent="0.2">
      <c r="A31" s="22" t="s">
        <v>35</v>
      </c>
      <c r="B31" s="23">
        <v>1650305655</v>
      </c>
      <c r="C31" s="24">
        <v>59080271</v>
      </c>
      <c r="D31" s="23">
        <f t="shared" si="1"/>
        <v>1709385926</v>
      </c>
      <c r="E31" s="24">
        <v>223679073</v>
      </c>
      <c r="F31" s="24">
        <v>218899220</v>
      </c>
      <c r="G31" s="25">
        <f t="shared" si="0"/>
        <v>1485706853</v>
      </c>
    </row>
    <row r="32" spans="1:7" s="2" customFormat="1" ht="12.75" x14ac:dyDescent="0.2">
      <c r="A32" s="22" t="s">
        <v>36</v>
      </c>
      <c r="B32" s="23">
        <v>127942617</v>
      </c>
      <c r="C32" s="24">
        <v>6535492</v>
      </c>
      <c r="D32" s="23">
        <f t="shared" si="1"/>
        <v>134478109</v>
      </c>
      <c r="E32" s="23">
        <v>35157808</v>
      </c>
      <c r="F32" s="26">
        <v>33892258</v>
      </c>
      <c r="G32" s="25">
        <f t="shared" si="0"/>
        <v>99320301</v>
      </c>
    </row>
    <row r="33" spans="1:7" s="2" customFormat="1" ht="12.75" x14ac:dyDescent="0.2">
      <c r="A33" s="22" t="s">
        <v>37</v>
      </c>
      <c r="B33" s="23">
        <v>148068914</v>
      </c>
      <c r="C33" s="34">
        <v>-915457</v>
      </c>
      <c r="D33" s="23">
        <f>B33+C33</f>
        <v>147153457</v>
      </c>
      <c r="E33" s="35">
        <v>72076190</v>
      </c>
      <c r="F33" s="34">
        <v>71457218</v>
      </c>
      <c r="G33" s="25">
        <f>D33-E33</f>
        <v>75077267</v>
      </c>
    </row>
    <row r="34" spans="1:7" s="2" customFormat="1" ht="25.5" x14ac:dyDescent="0.2">
      <c r="A34" s="22" t="s">
        <v>38</v>
      </c>
      <c r="B34" s="23">
        <v>41019131</v>
      </c>
      <c r="C34" s="34">
        <v>698160</v>
      </c>
      <c r="D34" s="23">
        <f>B34+C34</f>
        <v>41717291</v>
      </c>
      <c r="E34" s="35">
        <v>16701718</v>
      </c>
      <c r="F34" s="34">
        <v>16701718</v>
      </c>
      <c r="G34" s="25">
        <f>D34-E34</f>
        <v>25015573</v>
      </c>
    </row>
    <row r="35" spans="1:7" s="2" customFormat="1" ht="12.75" x14ac:dyDescent="0.2">
      <c r="A35" s="22" t="s">
        <v>39</v>
      </c>
      <c r="B35" s="23">
        <v>63469431</v>
      </c>
      <c r="C35" s="34">
        <v>32961648</v>
      </c>
      <c r="D35" s="23">
        <f>B35+C35</f>
        <v>96431079</v>
      </c>
      <c r="E35" s="35">
        <v>29419258</v>
      </c>
      <c r="F35" s="34">
        <v>29409273</v>
      </c>
      <c r="G35" s="25">
        <f>D35-E35</f>
        <v>67011821</v>
      </c>
    </row>
    <row r="36" spans="1:7" s="2" customFormat="1" ht="12.75" x14ac:dyDescent="0.2">
      <c r="A36" s="22" t="s">
        <v>40</v>
      </c>
      <c r="B36" s="23">
        <v>99589492</v>
      </c>
      <c r="C36" s="34">
        <v>12904606</v>
      </c>
      <c r="D36" s="23">
        <f>B36+C36</f>
        <v>112494098</v>
      </c>
      <c r="E36" s="35">
        <v>42078615</v>
      </c>
      <c r="F36" s="35">
        <v>39020423</v>
      </c>
      <c r="G36" s="25">
        <f>D36-E36</f>
        <v>70415483</v>
      </c>
    </row>
    <row r="37" spans="1:7" s="2" customFormat="1" ht="12.75" x14ac:dyDescent="0.2">
      <c r="A37" s="22" t="s">
        <v>41</v>
      </c>
      <c r="B37" s="23">
        <v>227336922</v>
      </c>
      <c r="C37" s="34">
        <v>59999730</v>
      </c>
      <c r="D37" s="23">
        <f>B37+C37</f>
        <v>287336652</v>
      </c>
      <c r="E37" s="35">
        <v>141694422</v>
      </c>
      <c r="F37" s="35">
        <v>107660881</v>
      </c>
      <c r="G37" s="25">
        <f>D37-E37</f>
        <v>145642230</v>
      </c>
    </row>
    <row r="38" spans="1:7" s="2" customFormat="1" ht="12.75" x14ac:dyDescent="0.2">
      <c r="A38" s="22" t="s">
        <v>42</v>
      </c>
      <c r="B38" s="23">
        <v>97926347</v>
      </c>
      <c r="C38" s="24">
        <v>36276942</v>
      </c>
      <c r="D38" s="23">
        <f t="shared" si="1"/>
        <v>134203289</v>
      </c>
      <c r="E38" s="23">
        <v>53327503</v>
      </c>
      <c r="F38" s="26">
        <v>51417194</v>
      </c>
      <c r="G38" s="25">
        <f t="shared" si="0"/>
        <v>80875786</v>
      </c>
    </row>
    <row r="39" spans="1:7" s="2" customFormat="1" ht="12.75" x14ac:dyDescent="0.2">
      <c r="A39" s="22" t="s">
        <v>43</v>
      </c>
      <c r="B39" s="23">
        <v>6162449</v>
      </c>
      <c r="C39" s="34">
        <v>107443</v>
      </c>
      <c r="D39" s="23">
        <f t="shared" si="1"/>
        <v>6269892</v>
      </c>
      <c r="E39" s="35">
        <v>2409249</v>
      </c>
      <c r="F39" s="36">
        <v>2390391</v>
      </c>
      <c r="G39" s="25">
        <f t="shared" si="0"/>
        <v>3860643</v>
      </c>
    </row>
    <row r="40" spans="1:7" s="2" customFormat="1" ht="12.75" x14ac:dyDescent="0.2">
      <c r="A40" s="22" t="s">
        <v>44</v>
      </c>
      <c r="B40" s="23">
        <v>25106814</v>
      </c>
      <c r="C40" s="34">
        <v>-1021856</v>
      </c>
      <c r="D40" s="23">
        <f>B40+C40</f>
        <v>24084958</v>
      </c>
      <c r="E40" s="35">
        <v>8494746</v>
      </c>
      <c r="F40" s="36">
        <v>8492177</v>
      </c>
      <c r="G40" s="25">
        <f>D40-E40</f>
        <v>15590212</v>
      </c>
    </row>
    <row r="41" spans="1:7" s="2" customFormat="1" ht="12.75" x14ac:dyDescent="0.2">
      <c r="A41" s="22" t="s">
        <v>45</v>
      </c>
      <c r="B41" s="23">
        <v>1618139800</v>
      </c>
      <c r="C41" s="34">
        <v>77901441</v>
      </c>
      <c r="D41" s="23">
        <f t="shared" si="1"/>
        <v>1696041241</v>
      </c>
      <c r="E41" s="35">
        <v>861675397</v>
      </c>
      <c r="F41" s="36">
        <v>861675397</v>
      </c>
      <c r="G41" s="25">
        <f t="shared" si="0"/>
        <v>834365844</v>
      </c>
    </row>
    <row r="42" spans="1:7" s="2" customFormat="1" ht="12.75" x14ac:dyDescent="0.2">
      <c r="A42" s="22" t="s">
        <v>46</v>
      </c>
      <c r="B42" s="23">
        <v>2760000</v>
      </c>
      <c r="C42" s="34">
        <v>0</v>
      </c>
      <c r="D42" s="23">
        <f t="shared" si="1"/>
        <v>2760000</v>
      </c>
      <c r="E42" s="23">
        <v>981895</v>
      </c>
      <c r="F42" s="23">
        <v>981895</v>
      </c>
      <c r="G42" s="25">
        <f t="shared" si="0"/>
        <v>1778105</v>
      </c>
    </row>
    <row r="43" spans="1:7" s="2" customFormat="1" ht="12.75" x14ac:dyDescent="0.2">
      <c r="A43" s="22" t="s">
        <v>47</v>
      </c>
      <c r="B43" s="23">
        <v>1589112876</v>
      </c>
      <c r="C43" s="34">
        <v>122071265</v>
      </c>
      <c r="D43" s="23">
        <f t="shared" si="1"/>
        <v>1711184141</v>
      </c>
      <c r="E43" s="35">
        <v>642787020</v>
      </c>
      <c r="F43" s="35">
        <v>642787020</v>
      </c>
      <c r="G43" s="25">
        <f t="shared" si="0"/>
        <v>1068397121</v>
      </c>
    </row>
    <row r="44" spans="1:7" s="2" customFormat="1" ht="12.75" x14ac:dyDescent="0.2">
      <c r="A44" s="22" t="s">
        <v>48</v>
      </c>
      <c r="B44" s="23">
        <v>3913532462</v>
      </c>
      <c r="C44" s="34">
        <v>-2223623027</v>
      </c>
      <c r="D44" s="23">
        <f t="shared" si="1"/>
        <v>1689909435</v>
      </c>
      <c r="E44" s="35">
        <v>0</v>
      </c>
      <c r="F44" s="35">
        <v>0</v>
      </c>
      <c r="G44" s="25">
        <f t="shared" si="0"/>
        <v>1689909435</v>
      </c>
    </row>
    <row r="45" spans="1:7" s="2" customFormat="1" ht="12.75" x14ac:dyDescent="0.2">
      <c r="A45" s="22" t="s">
        <v>49</v>
      </c>
      <c r="B45" s="23">
        <v>1343002120</v>
      </c>
      <c r="C45" s="34">
        <v>0</v>
      </c>
      <c r="D45" s="23">
        <f t="shared" si="1"/>
        <v>1343002120</v>
      </c>
      <c r="E45" s="35">
        <v>795444823</v>
      </c>
      <c r="F45" s="36">
        <v>795444823</v>
      </c>
      <c r="G45" s="25">
        <f t="shared" si="0"/>
        <v>547557297</v>
      </c>
    </row>
    <row r="46" spans="1:7" s="2" customFormat="1" ht="12.75" x14ac:dyDescent="0.2">
      <c r="A46" s="22" t="s">
        <v>50</v>
      </c>
      <c r="B46" s="23">
        <v>23481005344</v>
      </c>
      <c r="C46" s="34">
        <v>29591576</v>
      </c>
      <c r="D46" s="23">
        <f t="shared" si="1"/>
        <v>23510596920</v>
      </c>
      <c r="E46" s="35">
        <v>13406754853</v>
      </c>
      <c r="F46" s="36">
        <v>13399482315</v>
      </c>
      <c r="G46" s="25">
        <f t="shared" si="0"/>
        <v>10103842067</v>
      </c>
    </row>
    <row r="47" spans="1:7" s="2" customFormat="1" ht="12.75" x14ac:dyDescent="0.2">
      <c r="A47" s="37" t="s">
        <v>51</v>
      </c>
      <c r="B47" s="38">
        <f>SUM(B48:B49)</f>
        <v>500296532</v>
      </c>
      <c r="C47" s="38">
        <f>SUM(C48:C49)</f>
        <v>3088147</v>
      </c>
      <c r="D47" s="38">
        <f t="shared" ref="D47:F47" si="3">SUM(D48:D49)</f>
        <v>503384679</v>
      </c>
      <c r="E47" s="38">
        <f t="shared" si="3"/>
        <v>208163554</v>
      </c>
      <c r="F47" s="38">
        <f t="shared" si="3"/>
        <v>200738932</v>
      </c>
      <c r="G47" s="20">
        <f>D47-E47</f>
        <v>295221125</v>
      </c>
    </row>
    <row r="48" spans="1:7" s="21" customFormat="1" ht="12.75" x14ac:dyDescent="0.2">
      <c r="A48" s="22" t="s">
        <v>52</v>
      </c>
      <c r="B48" s="23">
        <v>281606105</v>
      </c>
      <c r="C48" s="34">
        <v>312350</v>
      </c>
      <c r="D48" s="23">
        <f t="shared" ref="D48:D49" si="4">B48+C48</f>
        <v>281918455</v>
      </c>
      <c r="E48" s="39">
        <v>121070456</v>
      </c>
      <c r="F48" s="36">
        <v>117009833</v>
      </c>
      <c r="G48" s="25">
        <f t="shared" si="0"/>
        <v>160847999</v>
      </c>
    </row>
    <row r="49" spans="1:7" s="21" customFormat="1" ht="12.75" x14ac:dyDescent="0.2">
      <c r="A49" s="22" t="s">
        <v>53</v>
      </c>
      <c r="B49" s="23">
        <v>218690427</v>
      </c>
      <c r="C49" s="34">
        <v>2775797</v>
      </c>
      <c r="D49" s="23">
        <f t="shared" si="4"/>
        <v>221466224</v>
      </c>
      <c r="E49" s="39">
        <v>87093098</v>
      </c>
      <c r="F49" s="36">
        <v>83729099</v>
      </c>
      <c r="G49" s="25">
        <f t="shared" si="0"/>
        <v>134373126</v>
      </c>
    </row>
    <row r="50" spans="1:7" s="2" customFormat="1" ht="12.75" x14ac:dyDescent="0.2">
      <c r="A50" s="40" t="s">
        <v>54</v>
      </c>
      <c r="B50" s="41">
        <f>SUM(B51:B52)</f>
        <v>1148114751</v>
      </c>
      <c r="C50" s="41">
        <f>SUM(C51:C52)</f>
        <v>16373820</v>
      </c>
      <c r="D50" s="41">
        <f>SUM(D51:D52)</f>
        <v>1164488571</v>
      </c>
      <c r="E50" s="41">
        <f>SUM(E51:E52)</f>
        <v>452047449</v>
      </c>
      <c r="F50" s="41">
        <f>SUM(F51:F52)</f>
        <v>435330057</v>
      </c>
      <c r="G50" s="20">
        <f>D50-E50</f>
        <v>712441122</v>
      </c>
    </row>
    <row r="51" spans="1:7" s="21" customFormat="1" ht="12.75" x14ac:dyDescent="0.2">
      <c r="A51" s="22" t="s">
        <v>55</v>
      </c>
      <c r="B51" s="35">
        <v>1102112397</v>
      </c>
      <c r="C51" s="34">
        <v>13895489</v>
      </c>
      <c r="D51" s="23">
        <f t="shared" ref="D51:D59" si="5">B51+C51</f>
        <v>1116007886</v>
      </c>
      <c r="E51" s="39">
        <v>432157600</v>
      </c>
      <c r="F51" s="36">
        <v>416656650</v>
      </c>
      <c r="G51" s="25">
        <f t="shared" si="0"/>
        <v>683850286</v>
      </c>
    </row>
    <row r="52" spans="1:7" s="21" customFormat="1" ht="12.75" x14ac:dyDescent="0.2">
      <c r="A52" s="22" t="s">
        <v>56</v>
      </c>
      <c r="B52" s="35">
        <v>46002354</v>
      </c>
      <c r="C52" s="34">
        <v>2478331</v>
      </c>
      <c r="D52" s="23">
        <f t="shared" si="5"/>
        <v>48480685</v>
      </c>
      <c r="E52" s="39">
        <v>19889849</v>
      </c>
      <c r="F52" s="36">
        <v>18673407</v>
      </c>
      <c r="G52" s="25">
        <f t="shared" si="0"/>
        <v>28590836</v>
      </c>
    </row>
    <row r="53" spans="1:7" s="2" customFormat="1" ht="12.75" x14ac:dyDescent="0.2">
      <c r="A53" s="40" t="s">
        <v>57</v>
      </c>
      <c r="B53" s="41">
        <f>SUM(B54:B59)</f>
        <v>3858727714</v>
      </c>
      <c r="C53" s="41">
        <f>SUM(C54:C59)</f>
        <v>287075248</v>
      </c>
      <c r="D53" s="41">
        <f>SUM(D54:D59)</f>
        <v>4145802962</v>
      </c>
      <c r="E53" s="41">
        <f>SUM(E54:E59)</f>
        <v>1919377410</v>
      </c>
      <c r="F53" s="41">
        <f>SUM(F54:F59)</f>
        <v>1890041373</v>
      </c>
      <c r="G53" s="20">
        <f>D53-E53</f>
        <v>2226425552</v>
      </c>
    </row>
    <row r="54" spans="1:7" s="2" customFormat="1" ht="12.75" x14ac:dyDescent="0.2">
      <c r="A54" s="22" t="s">
        <v>58</v>
      </c>
      <c r="B54" s="35">
        <v>811663000</v>
      </c>
      <c r="C54" s="34">
        <v>8598646</v>
      </c>
      <c r="D54" s="23">
        <f t="shared" si="5"/>
        <v>820261646</v>
      </c>
      <c r="E54" s="35">
        <v>471135949</v>
      </c>
      <c r="F54" s="36">
        <v>461067950</v>
      </c>
      <c r="G54" s="25">
        <f t="shared" si="0"/>
        <v>349125697</v>
      </c>
    </row>
    <row r="55" spans="1:7" s="21" customFormat="1" ht="12.75" x14ac:dyDescent="0.2">
      <c r="A55" s="22" t="s">
        <v>59</v>
      </c>
      <c r="B55" s="35">
        <v>50724822</v>
      </c>
      <c r="C55" s="34">
        <v>11273105</v>
      </c>
      <c r="D55" s="23">
        <f t="shared" si="5"/>
        <v>61997927</v>
      </c>
      <c r="E55" s="35">
        <v>32118088</v>
      </c>
      <c r="F55" s="36">
        <v>30490605</v>
      </c>
      <c r="G55" s="25">
        <f t="shared" si="0"/>
        <v>29879839</v>
      </c>
    </row>
    <row r="56" spans="1:7" s="2" customFormat="1" ht="12.75" x14ac:dyDescent="0.2">
      <c r="A56" s="22" t="s">
        <v>60</v>
      </c>
      <c r="B56" s="35">
        <v>1346287986</v>
      </c>
      <c r="C56" s="34">
        <v>71547909</v>
      </c>
      <c r="D56" s="23">
        <f t="shared" si="5"/>
        <v>1417835895</v>
      </c>
      <c r="E56" s="35">
        <v>522834325</v>
      </c>
      <c r="F56" s="36">
        <v>507355910</v>
      </c>
      <c r="G56" s="25">
        <f t="shared" si="0"/>
        <v>895001570</v>
      </c>
    </row>
    <row r="57" spans="1:7" s="2" customFormat="1" ht="12.75" x14ac:dyDescent="0.2">
      <c r="A57" s="22" t="s">
        <v>61</v>
      </c>
      <c r="B57" s="35">
        <v>34390070</v>
      </c>
      <c r="C57" s="34">
        <v>20780525</v>
      </c>
      <c r="D57" s="23">
        <f t="shared" si="5"/>
        <v>55170595</v>
      </c>
      <c r="E57" s="35">
        <v>23286928</v>
      </c>
      <c r="F57" s="36">
        <v>21271754</v>
      </c>
      <c r="G57" s="25">
        <f t="shared" si="0"/>
        <v>31883667</v>
      </c>
    </row>
    <row r="58" spans="1:7" s="2" customFormat="1" ht="25.5" x14ac:dyDescent="0.2">
      <c r="A58" s="22" t="s">
        <v>62</v>
      </c>
      <c r="B58" s="35">
        <v>9541732</v>
      </c>
      <c r="C58" s="34">
        <v>0</v>
      </c>
      <c r="D58" s="23">
        <f t="shared" si="5"/>
        <v>9541732</v>
      </c>
      <c r="E58" s="35">
        <v>3865649</v>
      </c>
      <c r="F58" s="35">
        <v>3718683</v>
      </c>
      <c r="G58" s="25">
        <f>D58-E58</f>
        <v>5676083</v>
      </c>
    </row>
    <row r="59" spans="1:7" s="2" customFormat="1" ht="12.75" x14ac:dyDescent="0.2">
      <c r="A59" s="42" t="s">
        <v>63</v>
      </c>
      <c r="B59" s="43">
        <v>1606120104</v>
      </c>
      <c r="C59" s="44">
        <v>174875063</v>
      </c>
      <c r="D59" s="45">
        <f t="shared" si="5"/>
        <v>1780995167</v>
      </c>
      <c r="E59" s="43">
        <v>866136471</v>
      </c>
      <c r="F59" s="46">
        <v>866136471</v>
      </c>
      <c r="G59" s="47">
        <f t="shared" ref="G59" si="6">D59-E59</f>
        <v>914858696</v>
      </c>
    </row>
    <row r="60" spans="1:7" s="2" customFormat="1" ht="12.75" x14ac:dyDescent="0.2">
      <c r="A60" s="48" t="s">
        <v>64</v>
      </c>
      <c r="B60" s="49"/>
    </row>
    <row r="72" spans="1:7" s="50" customFormat="1" x14ac:dyDescent="0.25">
      <c r="A72" s="21" t="s">
        <v>1</v>
      </c>
      <c r="B72" s="17">
        <f>SUM(B11)</f>
        <v>75448067625</v>
      </c>
      <c r="C72" s="17">
        <f>SUM(C11)</f>
        <v>-3748365674</v>
      </c>
      <c r="D72" s="17">
        <f t="shared" ref="D72:G72" si="7">SUM(D11)</f>
        <v>71699701951</v>
      </c>
      <c r="E72" s="17">
        <f t="shared" si="7"/>
        <v>33521055700</v>
      </c>
      <c r="F72" s="17">
        <f t="shared" si="7"/>
        <v>33271764334</v>
      </c>
      <c r="G72" s="17">
        <f t="shared" si="7"/>
        <v>38178646251</v>
      </c>
    </row>
    <row r="73" spans="1:7" s="50" customFormat="1" x14ac:dyDescent="0.25">
      <c r="A73" s="21" t="s">
        <v>65</v>
      </c>
      <c r="B73" s="17">
        <v>20732209884</v>
      </c>
      <c r="C73" s="17">
        <v>6802930258</v>
      </c>
      <c r="D73" s="17">
        <f>B73+C73</f>
        <v>27535140142</v>
      </c>
      <c r="E73" s="17">
        <v>10646297241</v>
      </c>
      <c r="F73" s="17">
        <v>10461368919</v>
      </c>
      <c r="G73" s="17">
        <v>16888842901</v>
      </c>
    </row>
    <row r="74" spans="1:7" x14ac:dyDescent="0.25">
      <c r="A74" s="51" t="s">
        <v>66</v>
      </c>
      <c r="B74" s="52">
        <f>SUM(B72:B73)</f>
        <v>96180277509</v>
      </c>
      <c r="C74" s="52">
        <f t="shared" ref="C74:G74" si="8">SUM(C72:C73)</f>
        <v>3054564584</v>
      </c>
      <c r="D74" s="52">
        <f t="shared" si="8"/>
        <v>99234842093</v>
      </c>
      <c r="E74" s="52">
        <f t="shared" si="8"/>
        <v>44167352941</v>
      </c>
      <c r="F74" s="52">
        <f t="shared" si="8"/>
        <v>43733133253</v>
      </c>
      <c r="G74" s="52">
        <f t="shared" si="8"/>
        <v>55067489152</v>
      </c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2021-08-17T01:12:11Z</dcterms:created>
  <dcterms:modified xsi:type="dcterms:W3CDTF">2021-08-17T01:12:12Z</dcterms:modified>
</cp:coreProperties>
</file>