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27 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G78" i="1"/>
  <c r="G105" i="1" s="1"/>
  <c r="F78" i="1"/>
  <c r="F105" i="1" s="1"/>
  <c r="F108" i="1" s="1"/>
  <c r="C72" i="1"/>
  <c r="B72" i="1"/>
  <c r="G70" i="1"/>
  <c r="F70" i="1"/>
  <c r="F73" i="1" s="1"/>
  <c r="G44" i="1"/>
  <c r="G49" i="1" s="1"/>
  <c r="F44" i="1"/>
  <c r="F49" i="1" s="1"/>
  <c r="C43" i="1"/>
  <c r="B43" i="1"/>
  <c r="G40" i="1"/>
  <c r="F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8" i="1" s="1"/>
  <c r="G73" i="1" l="1"/>
  <c r="G108" i="1" s="1"/>
  <c r="C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<sst xmlns="http://schemas.openxmlformats.org/spreadsheetml/2006/main" count="129" uniqueCount="126">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</sst>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,##0.00_);\-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5" xfId="2" applyFont="1" applyFill="1" applyBorder="1" applyAlignment="1">
      <alignment horizontal="left" vertical="top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365494</xdr:colOff>
      <xdr:row>4</xdr:row>
      <xdr:rowOff>44303</xdr:rowOff>
    </xdr:from>
    <xdr:to>
      <xdr:col>6</xdr:col>
      <xdr:colOff>1413244</xdr:colOff>
      <xdr:row>5</xdr:row>
      <xdr:rowOff>182969</xdr:rowOff>
    </xdr:to>
    <xdr:sp macro="" textlink="">
      <xdr:nvSpPr>
        <xdr:cNvPr id="2" name="CuadroTexto 1"/>
        <xdr:cNvSpPr txBox="1"/>
      </xdr:nvSpPr>
      <xdr:spPr>
        <a:xfrm>
          <a:off x="14424394" y="568178"/>
          <a:ext cx="1047750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09"/>
  <sheetViews>
    <sheetView showGridLines="0" tabSelected="1" topLeftCell="A78" zoomScale="70" zoomScaleNormal="70" workbookViewId="0">
      <selection sqref="A1:G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9.710937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173330940</v>
      </c>
      <c r="C11" s="14">
        <f>SUM(C12:C18)</f>
        <v>153494536</v>
      </c>
      <c r="D11" s="15"/>
      <c r="E11" s="13" t="s">
        <v>13</v>
      </c>
      <c r="F11" s="14">
        <f>SUM(F12:F20)</f>
        <v>114610744</v>
      </c>
      <c r="G11" s="14">
        <f>SUM(G12:G20)</f>
        <v>149349334</v>
      </c>
    </row>
    <row r="12" spans="1:9" s="2" customFormat="1" ht="15" customHeight="1" x14ac:dyDescent="0.2">
      <c r="A12" s="16" t="s">
        <v>14</v>
      </c>
      <c r="B12" s="17">
        <v>54281</v>
      </c>
      <c r="C12" s="17">
        <v>0</v>
      </c>
      <c r="D12" s="18"/>
      <c r="E12" s="16" t="s">
        <v>15</v>
      </c>
      <c r="F12" s="17">
        <v>18671</v>
      </c>
      <c r="G12" s="17">
        <v>2195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16958490</v>
      </c>
      <c r="G13" s="17">
        <v>56635093</v>
      </c>
    </row>
    <row r="14" spans="1:9" s="2" customFormat="1" ht="15" customHeight="1" x14ac:dyDescent="0.2">
      <c r="A14" s="16" t="s">
        <v>18</v>
      </c>
      <c r="B14" s="17">
        <v>3835893</v>
      </c>
      <c r="C14" s="17">
        <v>36638880</v>
      </c>
      <c r="D14" s="18"/>
      <c r="E14" s="16" t="s">
        <v>19</v>
      </c>
      <c r="F14" s="17">
        <v>0</v>
      </c>
      <c r="G14" s="17">
        <v>0</v>
      </c>
    </row>
    <row r="15" spans="1:9" s="2" customFormat="1" ht="15" customHeight="1" x14ac:dyDescent="0.2">
      <c r="A15" s="16" t="s">
        <v>20</v>
      </c>
      <c r="B15" s="17">
        <v>169431364</v>
      </c>
      <c r="C15" s="17">
        <v>116846254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0</v>
      </c>
      <c r="C16" s="17">
        <v>0</v>
      </c>
      <c r="D16" s="18"/>
      <c r="E16" s="16" t="s">
        <v>23</v>
      </c>
      <c r="F16" s="17">
        <v>0</v>
      </c>
      <c r="G16" s="17">
        <v>0</v>
      </c>
    </row>
    <row r="17" spans="1:7" s="2" customFormat="1" ht="15" customHeight="1" x14ac:dyDescent="0.2">
      <c r="A17" s="16" t="s">
        <v>24</v>
      </c>
      <c r="B17" s="17">
        <v>9402</v>
      </c>
      <c r="C17" s="17">
        <v>9402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31389864</v>
      </c>
      <c r="G18" s="17">
        <v>25524800</v>
      </c>
    </row>
    <row r="19" spans="1:7" s="2" customFormat="1" ht="15" customHeight="1" x14ac:dyDescent="0.2">
      <c r="A19" s="13" t="s">
        <v>28</v>
      </c>
      <c r="B19" s="14">
        <f>SUM(B20:B26)</f>
        <v>83850517</v>
      </c>
      <c r="C19" s="14">
        <f>SUM(C20:C26)</f>
        <v>113152630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0</v>
      </c>
      <c r="C20" s="17">
        <v>0</v>
      </c>
      <c r="D20" s="18"/>
      <c r="E20" s="16" t="s">
        <v>31</v>
      </c>
      <c r="F20" s="17">
        <v>66243719</v>
      </c>
      <c r="G20" s="17">
        <v>67187246</v>
      </c>
    </row>
    <row r="21" spans="1:7" s="2" customFormat="1" ht="15" customHeight="1" x14ac:dyDescent="0.2">
      <c r="A21" s="16" t="s">
        <v>32</v>
      </c>
      <c r="B21" s="17">
        <v>60963966</v>
      </c>
      <c r="C21" s="17">
        <v>87364526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47296</v>
      </c>
      <c r="C22" s="17">
        <v>15679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4794527</v>
      </c>
      <c r="C23" s="17">
        <v>3360424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0</v>
      </c>
      <c r="C25" s="17">
        <v>0</v>
      </c>
      <c r="D25" s="18"/>
      <c r="E25" s="13" t="s">
        <v>41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18044728</v>
      </c>
      <c r="C26" s="17">
        <v>22412001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7986423</v>
      </c>
      <c r="C27" s="14">
        <f>SUM(C28:C32)</f>
        <v>23548495</v>
      </c>
      <c r="D27" s="15"/>
      <c r="E27" s="16" t="s">
        <v>45</v>
      </c>
      <c r="F27" s="17">
        <v>0</v>
      </c>
      <c r="G27" s="17">
        <v>0</v>
      </c>
    </row>
    <row r="28" spans="1:7" s="2" customFormat="1" ht="15" customHeight="1" x14ac:dyDescent="0.2">
      <c r="A28" s="16" t="s">
        <v>46</v>
      </c>
      <c r="B28" s="17">
        <v>1957922</v>
      </c>
      <c r="C28" s="17">
        <v>17416828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7616</v>
      </c>
      <c r="G29" s="14">
        <f>SUM(G30:G32)</f>
        <v>7616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6028501</v>
      </c>
      <c r="C31" s="17">
        <v>6131667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7616</v>
      </c>
      <c r="G32" s="17">
        <v>7616</v>
      </c>
    </row>
    <row r="33" spans="1:7" s="2" customFormat="1" ht="15" customHeight="1" x14ac:dyDescent="0.2">
      <c r="A33" s="13" t="s">
        <v>56</v>
      </c>
      <c r="B33" s="14">
        <f>SUM(B34:B38)</f>
        <v>1153429</v>
      </c>
      <c r="C33" s="14">
        <f>SUM(C34:C38)</f>
        <v>1153429</v>
      </c>
      <c r="D33" s="18"/>
      <c r="E33" s="13" t="s">
        <v>57</v>
      </c>
      <c r="F33" s="14">
        <f>SUM(F34:F39)</f>
        <v>80462</v>
      </c>
      <c r="G33" s="14">
        <f>SUM(G34:G39)</f>
        <v>80462</v>
      </c>
    </row>
    <row r="34" spans="1:7" s="2" customFormat="1" ht="15" customHeight="1" x14ac:dyDescent="0.2">
      <c r="A34" s="16" t="s">
        <v>58</v>
      </c>
      <c r="B34" s="17">
        <v>0</v>
      </c>
      <c r="C34" s="17">
        <v>0</v>
      </c>
      <c r="D34" s="18"/>
      <c r="E34" s="16" t="s">
        <v>59</v>
      </c>
      <c r="F34" s="17">
        <v>0</v>
      </c>
      <c r="G34" s="17">
        <v>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0</v>
      </c>
      <c r="G35" s="17">
        <v>0</v>
      </c>
    </row>
    <row r="36" spans="1:7" s="2" customFormat="1" ht="15" customHeight="1" x14ac:dyDescent="0.2">
      <c r="A36" s="16" t="s">
        <v>62</v>
      </c>
      <c r="B36" s="17">
        <v>1153429</v>
      </c>
      <c r="C36" s="17">
        <v>1153429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0</v>
      </c>
      <c r="G37" s="17">
        <v>0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5228539</v>
      </c>
      <c r="C39" s="14">
        <v>4403194</v>
      </c>
      <c r="D39" s="15"/>
      <c r="E39" s="16" t="s">
        <v>69</v>
      </c>
      <c r="F39" s="17">
        <v>80462</v>
      </c>
      <c r="G39" s="17">
        <v>80462</v>
      </c>
    </row>
    <row r="40" spans="1:7" s="2" customFormat="1" ht="15" customHeight="1" x14ac:dyDescent="0.2">
      <c r="A40" s="13" t="s">
        <v>70</v>
      </c>
      <c r="B40" s="14">
        <v>-4042937</v>
      </c>
      <c r="C40" s="14">
        <v>-4042937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-4042937</v>
      </c>
      <c r="C41" s="17">
        <v>-4042937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624713</v>
      </c>
      <c r="C43" s="14">
        <f>SUM(C44:C47)</f>
        <v>624713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624713</v>
      </c>
      <c r="C44" s="17">
        <v>624713</v>
      </c>
      <c r="D44" s="16"/>
      <c r="E44" s="13" t="s">
        <v>79</v>
      </c>
      <c r="F44" s="14">
        <f>SUM(F45:F47)</f>
        <v>0</v>
      </c>
      <c r="G44" s="14">
        <f>SUM(G45:G47)</f>
        <v>0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0</v>
      </c>
      <c r="G45" s="17">
        <v>0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0</v>
      </c>
      <c r="C47" s="17">
        <v>0</v>
      </c>
      <c r="D47" s="15"/>
      <c r="E47" s="16" t="s">
        <v>85</v>
      </c>
      <c r="F47" s="17">
        <v>0</v>
      </c>
      <c r="G47" s="17">
        <v>0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268131624</v>
      </c>
      <c r="C49" s="14">
        <f>SUM(C11+C19+C27+C33+C39+C40+C43)</f>
        <v>292334060</v>
      </c>
      <c r="D49" s="18"/>
      <c r="E49" s="13" t="s">
        <v>87</v>
      </c>
      <c r="F49" s="14">
        <f>SUM(F44+F40+F33+F29+F28+F25+F21+F11)</f>
        <v>114698822</v>
      </c>
      <c r="G49" s="14">
        <f>SUM(G44+G40+G33+G29+G28+G25+G21+G11)</f>
        <v>149437412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0</v>
      </c>
      <c r="C54" s="14">
        <v>0</v>
      </c>
      <c r="D54" s="18"/>
      <c r="E54" s="13" t="s">
        <v>91</v>
      </c>
      <c r="F54" s="14">
        <v>29768055</v>
      </c>
      <c r="G54" s="14">
        <v>29768055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106439151</v>
      </c>
      <c r="C56" s="14">
        <v>99288751</v>
      </c>
      <c r="D56" s="18"/>
      <c r="E56" s="13" t="s">
        <v>93</v>
      </c>
      <c r="F56" s="14">
        <v>125705610</v>
      </c>
      <c r="G56" s="14">
        <v>125705610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2523531214</v>
      </c>
      <c r="C58" s="14">
        <v>2523420413</v>
      </c>
      <c r="D58" s="18"/>
      <c r="E58" s="13" t="s">
        <v>95</v>
      </c>
      <c r="F58" s="14">
        <v>3234391</v>
      </c>
      <c r="G58" s="14">
        <v>3981663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280880128</v>
      </c>
      <c r="C60" s="14">
        <v>277482077</v>
      </c>
      <c r="D60" s="18"/>
      <c r="E60" s="13" t="s">
        <v>97</v>
      </c>
      <c r="F60" s="14">
        <v>41642681</v>
      </c>
      <c r="G60" s="14">
        <v>46667256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30400</v>
      </c>
      <c r="C62" s="14">
        <v>0</v>
      </c>
      <c r="D62" s="18"/>
      <c r="E62" s="13" t="s">
        <v>99</v>
      </c>
      <c r="F62" s="14">
        <v>7069634</v>
      </c>
      <c r="G62" s="14">
        <v>6744305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-872234144</v>
      </c>
      <c r="C64" s="14">
        <v>-814658820</v>
      </c>
      <c r="D64" s="15"/>
      <c r="E64" s="13" t="s">
        <v>101</v>
      </c>
      <c r="F64" s="14">
        <v>0</v>
      </c>
      <c r="G64" s="14">
        <v>0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12560581</v>
      </c>
      <c r="C66" s="14">
        <v>12074112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3242800</v>
      </c>
      <c r="C70" s="14">
        <v>3864837</v>
      </c>
      <c r="D70" s="18"/>
      <c r="E70" s="13" t="s">
        <v>105</v>
      </c>
      <c r="F70" s="14">
        <f>SUM(F64+F62+F60+F58+F56+F54)</f>
        <v>207420371</v>
      </c>
      <c r="G70" s="14">
        <f>SUM(G64+G62+G60+G58+G56+G54)</f>
        <v>212866889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f>SUM(B70+B68+B66+B64+B62+B60+B58+B56+B54)</f>
        <v>2054450130</v>
      </c>
      <c r="C72" s="14">
        <f>SUM(C70+C68+C66+C64+C62+C60+C58+C56+C54)</f>
        <v>2101471370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322119193</v>
      </c>
      <c r="G73" s="14">
        <f>SUM(G70+G49)</f>
        <v>362304301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f>SUM(F80+F82+F84)</f>
        <v>2211061736</v>
      </c>
      <c r="G78" s="14">
        <f>SUM(G80+G82+G84)</f>
        <v>2211061736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2204524948</v>
      </c>
      <c r="G80" s="14">
        <v>2204524948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6536788</v>
      </c>
      <c r="G82" s="14">
        <v>6536788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f>SUM(F88+F90+F92+F94+F96)</f>
        <v>-210599175</v>
      </c>
      <c r="G86" s="14">
        <f>SUM(G88+G90+G92+G94+G96)</f>
        <v>-179560607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-30224123</v>
      </c>
      <c r="G88" s="14">
        <v>-101036819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-186427053</v>
      </c>
      <c r="G90" s="14">
        <v>-84575789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0</v>
      </c>
      <c r="G92" s="14">
        <v>0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6052001</v>
      </c>
      <c r="G94" s="14">
        <v>6052001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0</v>
      </c>
      <c r="G96" s="14">
        <v>0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f>SUM(F78+F86+F98)</f>
        <v>2000462561</v>
      </c>
      <c r="G105" s="14">
        <f>SUM(G78+G86+G98)</f>
        <v>2031501129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2322581754</v>
      </c>
      <c r="C108" s="26">
        <f>SUM(C72+C49)</f>
        <v>2393805430</v>
      </c>
      <c r="D108" s="27"/>
      <c r="E108" s="28" t="s">
        <v>124</v>
      </c>
      <c r="F108" s="26">
        <f>SUM(F105+F73)</f>
        <v>2322581754</v>
      </c>
      <c r="G108" s="26">
        <f>SUM(G105+G73)</f>
        <v>2393805430</v>
      </c>
    </row>
    <row r="109" spans="1:7" s="2" customFormat="1" ht="12.75" x14ac:dyDescent="0.2">
      <c r="A109" s="29" t="s">
        <v>125</v>
      </c>
      <c r="B109" s="29"/>
    </row>
  </sheetData>
  <mergeCells count="7">
    <mergeCell ref="A109:B109"/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2021-08-26T19:13:46Z</dcterms:created>
  <dcterms:modified xsi:type="dcterms:W3CDTF">2021-08-26T19:13:46Z</dcterms:modified>
</cp:coreProperties>
</file>