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LDF-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I169" i="1"/>
  <c r="F169" i="1"/>
  <c r="F167" i="1" s="1"/>
  <c r="F168" i="1"/>
  <c r="I168" i="1" s="1"/>
  <c r="I167" i="1" s="1"/>
  <c r="H167" i="1"/>
  <c r="G167" i="1"/>
  <c r="E167" i="1"/>
  <c r="D167" i="1"/>
  <c r="F165" i="1"/>
  <c r="I165" i="1" s="1"/>
  <c r="I164" i="1"/>
  <c r="F164" i="1"/>
  <c r="H162" i="1"/>
  <c r="G162" i="1"/>
  <c r="F162" i="1"/>
  <c r="E162" i="1"/>
  <c r="D162" i="1"/>
  <c r="I160" i="1"/>
  <c r="F160" i="1"/>
  <c r="F152" i="1" s="1"/>
  <c r="F157" i="1"/>
  <c r="I157" i="1" s="1"/>
  <c r="I152" i="1" s="1"/>
  <c r="H152" i="1"/>
  <c r="G152" i="1"/>
  <c r="E152" i="1"/>
  <c r="D152" i="1"/>
  <c r="F150" i="1"/>
  <c r="I150" i="1" s="1"/>
  <c r="I149" i="1"/>
  <c r="F149" i="1"/>
  <c r="F147" i="1" s="1"/>
  <c r="F93" i="1" s="1"/>
  <c r="F148" i="1"/>
  <c r="I148" i="1" s="1"/>
  <c r="H147" i="1"/>
  <c r="G147" i="1"/>
  <c r="E147" i="1"/>
  <c r="D147" i="1"/>
  <c r="F145" i="1"/>
  <c r="I145" i="1" s="1"/>
  <c r="I144" i="1"/>
  <c r="I143" i="1"/>
  <c r="F142" i="1"/>
  <c r="I142" i="1" s="1"/>
  <c r="I141" i="1"/>
  <c r="F141" i="1"/>
  <c r="F140" i="1"/>
  <c r="I140" i="1" s="1"/>
  <c r="I139" i="1"/>
  <c r="F139" i="1"/>
  <c r="F138" i="1"/>
  <c r="I138" i="1" s="1"/>
  <c r="I137" i="1"/>
  <c r="F137" i="1"/>
  <c r="H136" i="1"/>
  <c r="G136" i="1"/>
  <c r="F136" i="1"/>
  <c r="E136" i="1"/>
  <c r="D136" i="1"/>
  <c r="I130" i="1"/>
  <c r="F130" i="1"/>
  <c r="F129" i="1"/>
  <c r="I129" i="1" s="1"/>
  <c r="I128" i="1"/>
  <c r="F128" i="1"/>
  <c r="F127" i="1"/>
  <c r="I127" i="1" s="1"/>
  <c r="I126" i="1"/>
  <c r="F126" i="1"/>
  <c r="H125" i="1"/>
  <c r="G125" i="1"/>
  <c r="F125" i="1"/>
  <c r="E125" i="1"/>
  <c r="D125" i="1"/>
  <c r="I123" i="1"/>
  <c r="F123" i="1"/>
  <c r="F122" i="1"/>
  <c r="I122" i="1" s="1"/>
  <c r="I121" i="1"/>
  <c r="F121" i="1"/>
  <c r="F120" i="1"/>
  <c r="I120" i="1" s="1"/>
  <c r="I119" i="1"/>
  <c r="F119" i="1"/>
  <c r="F118" i="1"/>
  <c r="I118" i="1" s="1"/>
  <c r="I117" i="1"/>
  <c r="F117" i="1"/>
  <c r="F116" i="1"/>
  <c r="I116" i="1" s="1"/>
  <c r="I115" i="1"/>
  <c r="F115" i="1"/>
  <c r="H114" i="1"/>
  <c r="G114" i="1"/>
  <c r="F114" i="1"/>
  <c r="E114" i="1"/>
  <c r="D114" i="1"/>
  <c r="I112" i="1"/>
  <c r="F112" i="1"/>
  <c r="F111" i="1"/>
  <c r="I111" i="1" s="1"/>
  <c r="I110" i="1"/>
  <c r="F110" i="1"/>
  <c r="F109" i="1"/>
  <c r="I109" i="1" s="1"/>
  <c r="I108" i="1"/>
  <c r="F108" i="1"/>
  <c r="F107" i="1"/>
  <c r="I107" i="1" s="1"/>
  <c r="I106" i="1"/>
  <c r="F106" i="1"/>
  <c r="F105" i="1"/>
  <c r="I105" i="1" s="1"/>
  <c r="I104" i="1"/>
  <c r="F104" i="1"/>
  <c r="H103" i="1"/>
  <c r="G103" i="1"/>
  <c r="F103" i="1"/>
  <c r="E103" i="1"/>
  <c r="D103" i="1"/>
  <c r="I101" i="1"/>
  <c r="F101" i="1"/>
  <c r="F100" i="1"/>
  <c r="I100" i="1" s="1"/>
  <c r="I99" i="1"/>
  <c r="F99" i="1"/>
  <c r="F98" i="1"/>
  <c r="I98" i="1" s="1"/>
  <c r="I97" i="1"/>
  <c r="F97" i="1"/>
  <c r="F96" i="1"/>
  <c r="I96" i="1" s="1"/>
  <c r="I95" i="1"/>
  <c r="F95" i="1"/>
  <c r="H94" i="1"/>
  <c r="G94" i="1"/>
  <c r="F94" i="1"/>
  <c r="E94" i="1"/>
  <c r="D94" i="1"/>
  <c r="H93" i="1"/>
  <c r="G93" i="1"/>
  <c r="E93" i="1"/>
  <c r="D93" i="1"/>
  <c r="F91" i="1"/>
  <c r="I91" i="1" s="1"/>
  <c r="F90" i="1"/>
  <c r="I90" i="1" s="1"/>
  <c r="F89" i="1"/>
  <c r="I89" i="1" s="1"/>
  <c r="F88" i="1"/>
  <c r="I88" i="1" s="1"/>
  <c r="I87" i="1"/>
  <c r="F86" i="1"/>
  <c r="F84" i="1" s="1"/>
  <c r="I85" i="1"/>
  <c r="F85" i="1"/>
  <c r="H84" i="1"/>
  <c r="G84" i="1"/>
  <c r="E84" i="1"/>
  <c r="D84" i="1"/>
  <c r="I81" i="1"/>
  <c r="F80" i="1"/>
  <c r="I80" i="1" s="1"/>
  <c r="I79" i="1" s="1"/>
  <c r="H79" i="1"/>
  <c r="G79" i="1"/>
  <c r="F79" i="1"/>
  <c r="E79" i="1"/>
  <c r="D79" i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I71" i="1"/>
  <c r="F70" i="1"/>
  <c r="I70" i="1" s="1"/>
  <c r="H69" i="1"/>
  <c r="G69" i="1"/>
  <c r="E69" i="1"/>
  <c r="D69" i="1"/>
  <c r="F67" i="1"/>
  <c r="I67" i="1" s="1"/>
  <c r="I66" i="1"/>
  <c r="F66" i="1"/>
  <c r="F65" i="1"/>
  <c r="I65" i="1" s="1"/>
  <c r="I64" i="1" s="1"/>
  <c r="H64" i="1"/>
  <c r="G64" i="1"/>
  <c r="F64" i="1"/>
  <c r="E64" i="1"/>
  <c r="D64" i="1"/>
  <c r="F62" i="1"/>
  <c r="I62" i="1" s="1"/>
  <c r="I61" i="1"/>
  <c r="F61" i="1"/>
  <c r="I60" i="1"/>
  <c r="F59" i="1"/>
  <c r="I59" i="1" s="1"/>
  <c r="I58" i="1"/>
  <c r="F58" i="1"/>
  <c r="F57" i="1"/>
  <c r="I57" i="1" s="1"/>
  <c r="I56" i="1"/>
  <c r="F56" i="1"/>
  <c r="F55" i="1"/>
  <c r="F53" i="1" s="1"/>
  <c r="I54" i="1"/>
  <c r="F54" i="1"/>
  <c r="H53" i="1"/>
  <c r="G53" i="1"/>
  <c r="E53" i="1"/>
  <c r="D53" i="1"/>
  <c r="I48" i="1"/>
  <c r="F48" i="1"/>
  <c r="F47" i="1"/>
  <c r="I47" i="1" s="1"/>
  <c r="I46" i="1"/>
  <c r="F46" i="1"/>
  <c r="F45" i="1"/>
  <c r="I45" i="1" s="1"/>
  <c r="I44" i="1"/>
  <c r="F44" i="1"/>
  <c r="F43" i="1"/>
  <c r="I43" i="1" s="1"/>
  <c r="H42" i="1"/>
  <c r="G42" i="1"/>
  <c r="F42" i="1"/>
  <c r="E42" i="1"/>
  <c r="D42" i="1"/>
  <c r="F40" i="1"/>
  <c r="I40" i="1" s="1"/>
  <c r="I39" i="1"/>
  <c r="F39" i="1"/>
  <c r="F38" i="1"/>
  <c r="I38" i="1" s="1"/>
  <c r="I37" i="1"/>
  <c r="F37" i="1"/>
  <c r="F36" i="1"/>
  <c r="I36" i="1" s="1"/>
  <c r="I35" i="1"/>
  <c r="F35" i="1"/>
  <c r="F34" i="1"/>
  <c r="I34" i="1" s="1"/>
  <c r="I33" i="1"/>
  <c r="F33" i="1"/>
  <c r="F32" i="1"/>
  <c r="I32" i="1" s="1"/>
  <c r="H31" i="1"/>
  <c r="G31" i="1"/>
  <c r="F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H20" i="1"/>
  <c r="G20" i="1"/>
  <c r="F20" i="1"/>
  <c r="E20" i="1"/>
  <c r="D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H11" i="1"/>
  <c r="G11" i="1"/>
  <c r="F11" i="1"/>
  <c r="E11" i="1"/>
  <c r="D11" i="1"/>
  <c r="H10" i="1"/>
  <c r="H176" i="1" s="1"/>
  <c r="G10" i="1"/>
  <c r="G176" i="1" s="1"/>
  <c r="E10" i="1"/>
  <c r="E176" i="1" s="1"/>
  <c r="D10" i="1"/>
  <c r="D176" i="1" s="1"/>
  <c r="I31" i="1" l="1"/>
  <c r="I125" i="1"/>
  <c r="I147" i="1"/>
  <c r="I69" i="1"/>
  <c r="I114" i="1"/>
  <c r="I136" i="1"/>
  <c r="I162" i="1"/>
  <c r="I11" i="1"/>
  <c r="I20" i="1"/>
  <c r="I42" i="1"/>
  <c r="I94" i="1"/>
  <c r="I103" i="1"/>
  <c r="I55" i="1"/>
  <c r="I53" i="1" s="1"/>
  <c r="F69" i="1"/>
  <c r="F10" i="1" s="1"/>
  <c r="F176" i="1" s="1"/>
  <c r="I86" i="1"/>
  <c r="I84" i="1" s="1"/>
  <c r="I10" i="1" l="1"/>
  <c r="I176" i="1" s="1"/>
  <c r="I93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<sst xmlns="http://schemas.openxmlformats.org/spreadsheetml/2006/main" count="308" uniqueCount="163">
  <si>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</si>
  <si>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EJECUTIVO</t>
  </si>
  <si>
    <t>ESTADO ANALÍTICO DEL EJERCICIO DE PRESUPUESTO DE EGRESOS DETALLADO CONSOLIDADO</t>
  </si>
  <si>
    <t>CLASIFICACIÓN POR OBJETO DEL GASTO (CAPÍTULO Y CONCEPTO)</t>
  </si>
  <si>
    <t>DEL 1 DE ENERO AL 31 DE MARZO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</si>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</sst>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/>
    </xf>
    <xf numFmtId="0" fontId="2" fillId="2" borderId="0" xfId="1" applyFont="1" applyFill="1" applyBorder="1" applyAlignment="1">
      <alignment horizontal="center" vertical="top" wrapText="1"/>
    </xf>
    <xf numFmtId="0" fontId="4" fillId="2" borderId="0" xfId="2" applyNumberFormat="1" applyFont="1" applyFill="1" applyBorder="1" applyAlignment="1" applyProtection="1">
      <alignment horizont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center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5" xfId="2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 readingOrder="1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justify" vertical="top" readingOrder="1"/>
    </xf>
    <xf numFmtId="164" fontId="3" fillId="0" borderId="0" xfId="1" applyNumberFormat="1" applyFont="1" applyBorder="1" applyAlignment="1">
      <alignment horizontal="right" vertical="top"/>
    </xf>
    <xf numFmtId="164" fontId="3" fillId="0" borderId="0" xfId="1" applyNumberFormat="1" applyFont="1" applyBorder="1" applyAlignment="1">
      <alignment vertical="top"/>
    </xf>
    <xf numFmtId="0" fontId="6" fillId="0" borderId="0" xfId="1" applyFont="1" applyBorder="1" applyAlignment="1">
      <alignment horizontal="justify" vertical="top"/>
    </xf>
    <xf numFmtId="164" fontId="6" fillId="0" borderId="0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justify" vertical="top"/>
    </xf>
    <xf numFmtId="0" fontId="3" fillId="0" borderId="0" xfId="1" applyFont="1" applyBorder="1" applyAlignment="1">
      <alignment horizontal="justify" vertical="top" wrapText="1" readingOrder="1"/>
    </xf>
    <xf numFmtId="0" fontId="3" fillId="0" borderId="0" xfId="1" applyFont="1" applyBorder="1" applyAlignment="1">
      <alignment horizontal="justify" vertical="top" wrapText="1"/>
    </xf>
    <xf numFmtId="0" fontId="3" fillId="0" borderId="7" xfId="1" applyFont="1" applyBorder="1" applyAlignment="1">
      <alignment vertical="top"/>
    </xf>
    <xf numFmtId="0" fontId="3" fillId="0" borderId="7" xfId="1" applyFont="1" applyBorder="1" applyAlignment="1">
      <alignment horizontal="left" vertical="top"/>
    </xf>
    <xf numFmtId="0" fontId="3" fillId="0" borderId="7" xfId="1" applyFont="1" applyBorder="1" applyAlignment="1">
      <alignment horizontal="justify" vertical="top" readingOrder="1"/>
    </xf>
    <xf numFmtId="164" fontId="3" fillId="0" borderId="7" xfId="1" applyNumberFormat="1" applyFont="1" applyBorder="1" applyAlignment="1">
      <alignment horizontal="right" vertical="top"/>
    </xf>
    <xf numFmtId="164" fontId="3" fillId="0" borderId="7" xfId="1" applyNumberFormat="1" applyFont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justify" vertical="top" readingOrder="1"/>
    </xf>
    <xf numFmtId="164" fontId="3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center" wrapText="1" readingOrder="1"/>
    </xf>
    <xf numFmtId="164" fontId="6" fillId="0" borderId="8" xfId="1" applyNumberFormat="1" applyFont="1" applyBorder="1" applyAlignment="1">
      <alignment horizontal="right" vertical="center" readingOrder="1"/>
    </xf>
    <xf numFmtId="0" fontId="3" fillId="0" borderId="0" xfId="1" applyFont="1" applyAlignment="1">
      <alignment vertical="center" readingOrder="1"/>
    </xf>
    <xf numFmtId="0" fontId="8" fillId="0" borderId="9" xfId="3" applyFont="1" applyFill="1" applyBorder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0" fontId="10" fillId="0" borderId="0" xfId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 readingOrder="1"/>
    </xf>
    <xf numFmtId="164" fontId="10" fillId="0" borderId="0" xfId="1" applyNumberFormat="1" applyFont="1" applyAlignment="1">
      <alignment vertical="top"/>
    </xf>
    <xf numFmtId="0" fontId="10" fillId="0" borderId="0" xfId="1" applyFont="1"/>
    <xf numFmtId="0" fontId="1" fillId="0" borderId="0" xfId="1" applyAlignment="1">
      <alignment vertical="top"/>
    </xf>
    <xf numFmtId="0" fontId="1" fillId="0" borderId="0" xfId="1" applyAlignment="1">
      <alignment horizontal="justify" vertical="top" readingOrder="1"/>
    </xf>
    <xf numFmtId="164" fontId="1" fillId="0" borderId="0" xfId="1" applyNumberFormat="1" applyAlignment="1">
      <alignment vertical="top"/>
    </xf>
    <xf numFmtId="0" fontId="1" fillId="0" borderId="0" xfId="1"/>
  </cellXfs>
  <cellStyles count="4">
    <cellStyle name="Normal" xfId="0" builtinId="0"/>
    <cellStyle name="Normal 17" xfId="1"/>
    <cellStyle name="Normal 18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ADF5DFC4-4DC6-46B7-9B10-4098D10B4AA7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179"/>
  <sheetViews>
    <sheetView showGridLines="0" tabSelected="1" zoomScaleNormal="100" workbookViewId="0">
      <selection activeCell="D187" sqref="D187"/>
    </sheetView>
  </sheetViews>
  <sheetFormatPr baseColWidth="10" defaultRowHeight="12.75" x14ac:dyDescent="0.2"/>
  <cols>
    <col min="1" max="1" width="3" style="47" customWidth="1"/>
    <col min="2" max="2" width="3.28515625" style="47" customWidth="1"/>
    <col min="3" max="3" width="44.28515625" style="48" customWidth="1"/>
    <col min="4" max="9" width="16.7109375" style="49" customWidth="1"/>
    <col min="10" max="10" width="14.28515625" style="50" bestFit="1" customWidth="1"/>
    <col min="11" max="11" width="12.28515625" style="50" bestFit="1" customWidth="1"/>
    <col min="12" max="16384" width="11.42578125" style="5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4.5" customHeight="1" x14ac:dyDescent="0.25">
      <c r="B9" s="15"/>
      <c r="C9" s="16"/>
      <c r="D9" s="17"/>
      <c r="E9" s="17"/>
      <c r="F9" s="17"/>
      <c r="G9" s="18"/>
      <c r="H9" s="17"/>
      <c r="I9" s="17"/>
    </row>
    <row r="10" spans="1:11" s="14" customFormat="1" ht="12.75" customHeight="1" x14ac:dyDescent="0.25">
      <c r="A10" s="19" t="s">
        <v>14</v>
      </c>
      <c r="B10" s="19"/>
      <c r="C10" s="19"/>
      <c r="D10" s="20">
        <f>SUM(D11,D20,D31,D42,D53,D64,D69,D79,D84)</f>
        <v>28668369806</v>
      </c>
      <c r="E10" s="20">
        <f t="shared" ref="E10:I10" si="0">SUM(E11,E20,E31,E42,E53,E64,E69,E79,E84)</f>
        <v>-740176523</v>
      </c>
      <c r="F10" s="20">
        <f t="shared" si="0"/>
        <v>27928193283</v>
      </c>
      <c r="G10" s="20">
        <f t="shared" si="0"/>
        <v>5553008517</v>
      </c>
      <c r="H10" s="20">
        <f t="shared" si="0"/>
        <v>5427392857</v>
      </c>
      <c r="I10" s="20">
        <f t="shared" si="0"/>
        <v>22375184766</v>
      </c>
      <c r="J10" s="20"/>
      <c r="K10" s="18"/>
    </row>
    <row r="11" spans="1:11" s="14" customFormat="1" ht="12.75" customHeight="1" x14ac:dyDescent="0.25">
      <c r="A11" s="15" t="s">
        <v>15</v>
      </c>
      <c r="B11" s="21" t="s">
        <v>16</v>
      </c>
      <c r="C11" s="21"/>
      <c r="D11" s="17">
        <f>SUM(D12:D18)</f>
        <v>14253310092</v>
      </c>
      <c r="E11" s="17">
        <f t="shared" ref="E11" si="1">SUM(E12:E18)</f>
        <v>-519071479</v>
      </c>
      <c r="F11" s="17">
        <f>SUM(F12:F18)</f>
        <v>13734238613</v>
      </c>
      <c r="G11" s="17">
        <f t="shared" ref="G11:I11" si="2">SUM(G12:G18)</f>
        <v>2640810105</v>
      </c>
      <c r="H11" s="17">
        <f t="shared" si="2"/>
        <v>2612527672</v>
      </c>
      <c r="I11" s="17">
        <f t="shared" si="2"/>
        <v>11093428508</v>
      </c>
    </row>
    <row r="12" spans="1:11" s="14" customFormat="1" ht="25.5" customHeight="1" x14ac:dyDescent="0.25">
      <c r="B12" s="15" t="s">
        <v>17</v>
      </c>
      <c r="C12" s="22" t="s">
        <v>18</v>
      </c>
      <c r="D12" s="17">
        <v>4858401656</v>
      </c>
      <c r="E12" s="17">
        <v>-40935840</v>
      </c>
      <c r="F12" s="18">
        <f t="shared" ref="F12:F18" si="3">D12+E12</f>
        <v>4817465816</v>
      </c>
      <c r="G12" s="18">
        <v>1087379343</v>
      </c>
      <c r="H12" s="17">
        <v>1086328459</v>
      </c>
      <c r="I12" s="17">
        <f>F12-G12</f>
        <v>3730086473</v>
      </c>
    </row>
    <row r="13" spans="1:11" s="14" customFormat="1" ht="12.75" customHeight="1" x14ac:dyDescent="0.25">
      <c r="B13" s="15" t="s">
        <v>19</v>
      </c>
      <c r="C13" s="22" t="s">
        <v>20</v>
      </c>
      <c r="D13" s="17">
        <v>269274738</v>
      </c>
      <c r="E13" s="17">
        <v>-162401416</v>
      </c>
      <c r="F13" s="18">
        <f t="shared" si="3"/>
        <v>106873322</v>
      </c>
      <c r="G13" s="18">
        <v>8318637</v>
      </c>
      <c r="H13" s="17">
        <v>8198188</v>
      </c>
      <c r="I13" s="17">
        <f t="shared" ref="I13:I18" si="4">F13-G13</f>
        <v>98554685</v>
      </c>
    </row>
    <row r="14" spans="1:11" s="14" customFormat="1" ht="12.75" customHeight="1" x14ac:dyDescent="0.25">
      <c r="B14" s="15" t="s">
        <v>21</v>
      </c>
      <c r="C14" s="16" t="s">
        <v>22</v>
      </c>
      <c r="D14" s="17">
        <v>3453574579</v>
      </c>
      <c r="E14" s="17">
        <v>-55926033</v>
      </c>
      <c r="F14" s="18">
        <f t="shared" si="3"/>
        <v>3397648546</v>
      </c>
      <c r="G14" s="18">
        <v>446780666</v>
      </c>
      <c r="H14" s="17">
        <v>445131774</v>
      </c>
      <c r="I14" s="17">
        <f t="shared" si="4"/>
        <v>2950867880</v>
      </c>
    </row>
    <row r="15" spans="1:11" s="14" customFormat="1" ht="12.75" customHeight="1" x14ac:dyDescent="0.25">
      <c r="B15" s="15" t="s">
        <v>23</v>
      </c>
      <c r="C15" s="16" t="s">
        <v>24</v>
      </c>
      <c r="D15" s="17">
        <v>1660508969</v>
      </c>
      <c r="E15" s="17">
        <v>44036060</v>
      </c>
      <c r="F15" s="18">
        <f t="shared" si="3"/>
        <v>1704545029</v>
      </c>
      <c r="G15" s="18">
        <v>369189121</v>
      </c>
      <c r="H15" s="17">
        <v>343915713</v>
      </c>
      <c r="I15" s="17">
        <f t="shared" si="4"/>
        <v>1335355908</v>
      </c>
    </row>
    <row r="16" spans="1:11" s="14" customFormat="1" ht="12.75" customHeight="1" x14ac:dyDescent="0.25">
      <c r="B16" s="15" t="s">
        <v>25</v>
      </c>
      <c r="C16" s="16" t="s">
        <v>26</v>
      </c>
      <c r="D16" s="17">
        <v>1917631817</v>
      </c>
      <c r="E16" s="17">
        <v>-79234</v>
      </c>
      <c r="F16" s="18">
        <f t="shared" si="3"/>
        <v>1917552583</v>
      </c>
      <c r="G16" s="18">
        <v>376081171</v>
      </c>
      <c r="H16" s="17">
        <v>375893983</v>
      </c>
      <c r="I16" s="17">
        <f t="shared" si="4"/>
        <v>1541471412</v>
      </c>
    </row>
    <row r="17" spans="1:9" s="14" customFormat="1" ht="12.75" customHeight="1" x14ac:dyDescent="0.25">
      <c r="B17" s="15" t="s">
        <v>27</v>
      </c>
      <c r="C17" s="16" t="s">
        <v>28</v>
      </c>
      <c r="D17" s="17">
        <v>902992082</v>
      </c>
      <c r="E17" s="17">
        <v>-322911546</v>
      </c>
      <c r="F17" s="18">
        <f t="shared" si="3"/>
        <v>580080536</v>
      </c>
      <c r="G17" s="18">
        <v>0</v>
      </c>
      <c r="H17" s="17">
        <v>0</v>
      </c>
      <c r="I17" s="17">
        <f t="shared" si="4"/>
        <v>580080536</v>
      </c>
    </row>
    <row r="18" spans="1:9" s="14" customFormat="1" x14ac:dyDescent="0.25">
      <c r="B18" s="15" t="s">
        <v>29</v>
      </c>
      <c r="C18" s="16" t="s">
        <v>30</v>
      </c>
      <c r="D18" s="17">
        <v>1190926251</v>
      </c>
      <c r="E18" s="17">
        <v>19146530</v>
      </c>
      <c r="F18" s="18">
        <f t="shared" si="3"/>
        <v>1210072781</v>
      </c>
      <c r="G18" s="18">
        <v>353061167</v>
      </c>
      <c r="H18" s="17">
        <v>353059555</v>
      </c>
      <c r="I18" s="17">
        <f t="shared" si="4"/>
        <v>857011614</v>
      </c>
    </row>
    <row r="19" spans="1:9" s="14" customFormat="1" ht="4.5" customHeight="1" x14ac:dyDescent="0.25">
      <c r="B19" s="15"/>
      <c r="C19" s="16"/>
      <c r="D19" s="17"/>
      <c r="E19" s="17"/>
      <c r="F19" s="17"/>
      <c r="G19" s="18"/>
      <c r="H19" s="17"/>
      <c r="I19" s="17"/>
    </row>
    <row r="20" spans="1:9" s="14" customFormat="1" ht="12.75" customHeight="1" x14ac:dyDescent="0.25">
      <c r="A20" s="15" t="s">
        <v>31</v>
      </c>
      <c r="B20" s="21" t="s">
        <v>32</v>
      </c>
      <c r="C20" s="21"/>
      <c r="D20" s="17">
        <f>SUM(D21:D29)</f>
        <v>483518523</v>
      </c>
      <c r="E20" s="17">
        <f t="shared" ref="E20:I20" si="5">SUM(E21:E29)</f>
        <v>203289885</v>
      </c>
      <c r="F20" s="17">
        <f t="shared" si="5"/>
        <v>686808408</v>
      </c>
      <c r="G20" s="17">
        <f t="shared" si="5"/>
        <v>88455909</v>
      </c>
      <c r="H20" s="17">
        <f t="shared" si="5"/>
        <v>81238220</v>
      </c>
      <c r="I20" s="17">
        <f t="shared" si="5"/>
        <v>598352499</v>
      </c>
    </row>
    <row r="21" spans="1:9" s="14" customFormat="1" ht="25.5" customHeight="1" x14ac:dyDescent="0.25">
      <c r="B21" s="15" t="s">
        <v>33</v>
      </c>
      <c r="C21" s="22" t="s">
        <v>34</v>
      </c>
      <c r="D21" s="17">
        <v>83871045</v>
      </c>
      <c r="E21" s="17">
        <v>-1344062</v>
      </c>
      <c r="F21" s="18">
        <f t="shared" ref="F21:F29" si="6">D21+E21</f>
        <v>82526983</v>
      </c>
      <c r="G21" s="18">
        <v>6017164</v>
      </c>
      <c r="H21" s="17">
        <v>1019225</v>
      </c>
      <c r="I21" s="17">
        <f t="shared" ref="I21:I29" si="7">F21-G21</f>
        <v>76509819</v>
      </c>
    </row>
    <row r="22" spans="1:9" s="14" customFormat="1" ht="12.75" customHeight="1" x14ac:dyDescent="0.25">
      <c r="B22" s="15" t="s">
        <v>35</v>
      </c>
      <c r="C22" s="16" t="s">
        <v>36</v>
      </c>
      <c r="D22" s="17">
        <v>207081900</v>
      </c>
      <c r="E22" s="17">
        <v>205584554</v>
      </c>
      <c r="F22" s="18">
        <f t="shared" si="6"/>
        <v>412666454</v>
      </c>
      <c r="G22" s="18">
        <v>72034843</v>
      </c>
      <c r="H22" s="17">
        <v>71315726</v>
      </c>
      <c r="I22" s="17">
        <f t="shared" si="7"/>
        <v>340631611</v>
      </c>
    </row>
    <row r="23" spans="1:9" s="14" customFormat="1" ht="25.5" customHeight="1" x14ac:dyDescent="0.25">
      <c r="B23" s="15" t="s">
        <v>37</v>
      </c>
      <c r="C23" s="22" t="s">
        <v>38</v>
      </c>
      <c r="D23" s="17">
        <v>4428958</v>
      </c>
      <c r="E23" s="17">
        <v>-258905</v>
      </c>
      <c r="F23" s="18">
        <f t="shared" si="6"/>
        <v>4170053</v>
      </c>
      <c r="G23" s="18">
        <v>17746</v>
      </c>
      <c r="H23" s="17">
        <v>17746</v>
      </c>
      <c r="I23" s="17">
        <f t="shared" si="7"/>
        <v>4152307</v>
      </c>
    </row>
    <row r="24" spans="1:9" s="14" customFormat="1" ht="25.5" customHeight="1" x14ac:dyDescent="0.25">
      <c r="B24" s="15" t="s">
        <v>39</v>
      </c>
      <c r="C24" s="22" t="s">
        <v>40</v>
      </c>
      <c r="D24" s="17">
        <v>9499423</v>
      </c>
      <c r="E24" s="17">
        <v>499952</v>
      </c>
      <c r="F24" s="18">
        <f t="shared" si="6"/>
        <v>9999375</v>
      </c>
      <c r="G24" s="18">
        <v>386129</v>
      </c>
      <c r="H24" s="17">
        <v>243634</v>
      </c>
      <c r="I24" s="17">
        <f t="shared" si="7"/>
        <v>9613246</v>
      </c>
    </row>
    <row r="25" spans="1:9" s="14" customFormat="1" ht="25.5" customHeight="1" x14ac:dyDescent="0.25">
      <c r="B25" s="15" t="s">
        <v>41</v>
      </c>
      <c r="C25" s="22" t="s">
        <v>42</v>
      </c>
      <c r="D25" s="17">
        <v>8351540</v>
      </c>
      <c r="E25" s="17">
        <v>-235983</v>
      </c>
      <c r="F25" s="18">
        <f t="shared" si="6"/>
        <v>8115557</v>
      </c>
      <c r="G25" s="18">
        <v>519896</v>
      </c>
      <c r="H25" s="17">
        <v>447598</v>
      </c>
      <c r="I25" s="17">
        <f t="shared" si="7"/>
        <v>7595661</v>
      </c>
    </row>
    <row r="26" spans="1:9" s="14" customFormat="1" ht="12.75" customHeight="1" x14ac:dyDescent="0.25">
      <c r="B26" s="15" t="s">
        <v>43</v>
      </c>
      <c r="C26" s="22" t="s">
        <v>44</v>
      </c>
      <c r="D26" s="17">
        <v>129309885</v>
      </c>
      <c r="E26" s="17">
        <v>-5420013</v>
      </c>
      <c r="F26" s="18">
        <f t="shared" si="6"/>
        <v>123889872</v>
      </c>
      <c r="G26" s="18">
        <v>4631621</v>
      </c>
      <c r="H26" s="17">
        <v>3817529</v>
      </c>
      <c r="I26" s="17">
        <f t="shared" si="7"/>
        <v>119258251</v>
      </c>
    </row>
    <row r="27" spans="1:9" s="14" customFormat="1" ht="25.5" customHeight="1" x14ac:dyDescent="0.25">
      <c r="B27" s="15" t="s">
        <v>45</v>
      </c>
      <c r="C27" s="22" t="s">
        <v>46</v>
      </c>
      <c r="D27" s="17">
        <v>5645299</v>
      </c>
      <c r="E27" s="17">
        <v>-446914</v>
      </c>
      <c r="F27" s="18">
        <f t="shared" si="6"/>
        <v>5198385</v>
      </c>
      <c r="G27" s="18">
        <v>586500</v>
      </c>
      <c r="H27" s="17">
        <v>579018</v>
      </c>
      <c r="I27" s="17">
        <f t="shared" si="7"/>
        <v>4611885</v>
      </c>
    </row>
    <row r="28" spans="1:9" s="14" customFormat="1" ht="12.75" customHeight="1" x14ac:dyDescent="0.25">
      <c r="B28" s="15" t="s">
        <v>47</v>
      </c>
      <c r="C28" s="16" t="s">
        <v>48</v>
      </c>
      <c r="D28" s="17">
        <v>0</v>
      </c>
      <c r="E28" s="17">
        <v>0</v>
      </c>
      <c r="F28" s="18">
        <f t="shared" si="6"/>
        <v>0</v>
      </c>
      <c r="G28" s="18">
        <v>0</v>
      </c>
      <c r="H28" s="17">
        <v>0</v>
      </c>
      <c r="I28" s="17">
        <f t="shared" si="7"/>
        <v>0</v>
      </c>
    </row>
    <row r="29" spans="1:9" s="14" customFormat="1" ht="12.75" customHeight="1" x14ac:dyDescent="0.25">
      <c r="B29" s="15" t="s">
        <v>49</v>
      </c>
      <c r="C29" s="22" t="s">
        <v>50</v>
      </c>
      <c r="D29" s="17">
        <v>35330473</v>
      </c>
      <c r="E29" s="17">
        <v>4911256</v>
      </c>
      <c r="F29" s="18">
        <f t="shared" si="6"/>
        <v>40241729</v>
      </c>
      <c r="G29" s="18">
        <v>4262010</v>
      </c>
      <c r="H29" s="17">
        <v>3797744</v>
      </c>
      <c r="I29" s="17">
        <f t="shared" si="7"/>
        <v>35979719</v>
      </c>
    </row>
    <row r="30" spans="1:9" s="14" customFormat="1" ht="4.5" customHeight="1" x14ac:dyDescent="0.25">
      <c r="B30" s="15"/>
      <c r="C30" s="22"/>
      <c r="D30" s="17"/>
      <c r="E30" s="17"/>
      <c r="F30" s="17"/>
      <c r="G30" s="18"/>
      <c r="H30" s="17"/>
      <c r="I30" s="17"/>
    </row>
    <row r="31" spans="1:9" s="14" customFormat="1" ht="12.75" customHeight="1" x14ac:dyDescent="0.25">
      <c r="A31" s="15" t="s">
        <v>51</v>
      </c>
      <c r="B31" s="21" t="s">
        <v>52</v>
      </c>
      <c r="C31" s="21"/>
      <c r="D31" s="17">
        <f>SUM(D32:D40)</f>
        <v>2115207425</v>
      </c>
      <c r="E31" s="17">
        <f t="shared" ref="E31:I31" si="8">SUM(E32:E40)</f>
        <v>-300911611</v>
      </c>
      <c r="F31" s="17">
        <f t="shared" si="8"/>
        <v>1814295814</v>
      </c>
      <c r="G31" s="17">
        <f t="shared" si="8"/>
        <v>213348156</v>
      </c>
      <c r="H31" s="17">
        <f t="shared" si="8"/>
        <v>162018107</v>
      </c>
      <c r="I31" s="17">
        <f t="shared" si="8"/>
        <v>1600947658</v>
      </c>
    </row>
    <row r="32" spans="1:9" s="14" customFormat="1" ht="12.75" customHeight="1" x14ac:dyDescent="0.25">
      <c r="B32" s="15" t="s">
        <v>53</v>
      </c>
      <c r="C32" s="16" t="s">
        <v>54</v>
      </c>
      <c r="D32" s="17">
        <v>180450248</v>
      </c>
      <c r="E32" s="17">
        <v>-25350097</v>
      </c>
      <c r="F32" s="18">
        <f t="shared" ref="F32:F40" si="9">D32+E32</f>
        <v>155100151</v>
      </c>
      <c r="G32" s="18">
        <v>12371417</v>
      </c>
      <c r="H32" s="17">
        <v>8192181</v>
      </c>
      <c r="I32" s="17">
        <f t="shared" ref="I32:I40" si="10">F32-G32</f>
        <v>142728734</v>
      </c>
    </row>
    <row r="33" spans="1:9" s="14" customFormat="1" ht="12.75" customHeight="1" x14ac:dyDescent="0.25">
      <c r="B33" s="15" t="s">
        <v>55</v>
      </c>
      <c r="C33" s="16" t="s">
        <v>56</v>
      </c>
      <c r="D33" s="17">
        <v>100002831</v>
      </c>
      <c r="E33" s="17">
        <v>58637473</v>
      </c>
      <c r="F33" s="18">
        <f t="shared" si="9"/>
        <v>158640304</v>
      </c>
      <c r="G33" s="18">
        <v>25393122</v>
      </c>
      <c r="H33" s="17">
        <v>23202825</v>
      </c>
      <c r="I33" s="17">
        <f t="shared" si="10"/>
        <v>133247182</v>
      </c>
    </row>
    <row r="34" spans="1:9" s="14" customFormat="1" ht="25.5" customHeight="1" x14ac:dyDescent="0.25">
      <c r="B34" s="15" t="s">
        <v>57</v>
      </c>
      <c r="C34" s="22" t="s">
        <v>58</v>
      </c>
      <c r="D34" s="17">
        <v>899950588</v>
      </c>
      <c r="E34" s="17">
        <v>-635501122</v>
      </c>
      <c r="F34" s="18">
        <f t="shared" si="9"/>
        <v>264449466</v>
      </c>
      <c r="G34" s="18">
        <v>23876048</v>
      </c>
      <c r="H34" s="17">
        <v>3692186</v>
      </c>
      <c r="I34" s="17">
        <f t="shared" si="10"/>
        <v>240573418</v>
      </c>
    </row>
    <row r="35" spans="1:9" s="14" customFormat="1" ht="12.75" customHeight="1" x14ac:dyDescent="0.25">
      <c r="B35" s="15" t="s">
        <v>59</v>
      </c>
      <c r="C35" s="16" t="s">
        <v>60</v>
      </c>
      <c r="D35" s="17">
        <v>125102450</v>
      </c>
      <c r="E35" s="17">
        <v>-869597</v>
      </c>
      <c r="F35" s="18">
        <f t="shared" si="9"/>
        <v>124232853</v>
      </c>
      <c r="G35" s="18">
        <v>10583556</v>
      </c>
      <c r="H35" s="17">
        <v>6143632</v>
      </c>
      <c r="I35" s="17">
        <f t="shared" si="10"/>
        <v>113649297</v>
      </c>
    </row>
    <row r="36" spans="1:9" s="14" customFormat="1" ht="25.5" customHeight="1" x14ac:dyDescent="0.25">
      <c r="B36" s="15" t="s">
        <v>61</v>
      </c>
      <c r="C36" s="16" t="s">
        <v>62</v>
      </c>
      <c r="D36" s="17">
        <v>49022523</v>
      </c>
      <c r="E36" s="17">
        <v>-1123430</v>
      </c>
      <c r="F36" s="18">
        <f t="shared" si="9"/>
        <v>47899093</v>
      </c>
      <c r="G36" s="18">
        <v>3914458</v>
      </c>
      <c r="H36" s="17">
        <v>2647985</v>
      </c>
      <c r="I36" s="17">
        <f t="shared" si="10"/>
        <v>43984635</v>
      </c>
    </row>
    <row r="37" spans="1:9" s="14" customFormat="1" ht="12.75" customHeight="1" x14ac:dyDescent="0.25">
      <c r="B37" s="15" t="s">
        <v>63</v>
      </c>
      <c r="C37" s="22" t="s">
        <v>64</v>
      </c>
      <c r="D37" s="17">
        <v>18112973</v>
      </c>
      <c r="E37" s="17">
        <v>22777000</v>
      </c>
      <c r="F37" s="18">
        <f t="shared" si="9"/>
        <v>40889973</v>
      </c>
      <c r="G37" s="18">
        <v>3901907</v>
      </c>
      <c r="H37" s="17">
        <v>1292156</v>
      </c>
      <c r="I37" s="17">
        <f t="shared" si="10"/>
        <v>36988066</v>
      </c>
    </row>
    <row r="38" spans="1:9" s="14" customFormat="1" ht="12.75" customHeight="1" x14ac:dyDescent="0.25">
      <c r="B38" s="15" t="s">
        <v>65</v>
      </c>
      <c r="C38" s="16" t="s">
        <v>66</v>
      </c>
      <c r="D38" s="17">
        <v>60876796</v>
      </c>
      <c r="E38" s="17">
        <v>-2442396</v>
      </c>
      <c r="F38" s="18">
        <f t="shared" si="9"/>
        <v>58434400</v>
      </c>
      <c r="G38" s="18">
        <v>3049515</v>
      </c>
      <c r="H38" s="17">
        <v>2399597</v>
      </c>
      <c r="I38" s="17">
        <f t="shared" si="10"/>
        <v>55384885</v>
      </c>
    </row>
    <row r="39" spans="1:9" s="14" customFormat="1" ht="12.75" customHeight="1" x14ac:dyDescent="0.25">
      <c r="B39" s="15" t="s">
        <v>67</v>
      </c>
      <c r="C39" s="16" t="s">
        <v>68</v>
      </c>
      <c r="D39" s="17">
        <v>22848441</v>
      </c>
      <c r="E39" s="17">
        <v>265510374</v>
      </c>
      <c r="F39" s="18">
        <f t="shared" si="9"/>
        <v>288358815</v>
      </c>
      <c r="G39" s="18">
        <v>30617388</v>
      </c>
      <c r="H39" s="17">
        <v>15401454</v>
      </c>
      <c r="I39" s="17">
        <f t="shared" si="10"/>
        <v>257741427</v>
      </c>
    </row>
    <row r="40" spans="1:9" s="14" customFormat="1" ht="12.75" customHeight="1" x14ac:dyDescent="0.25">
      <c r="B40" s="15" t="s">
        <v>69</v>
      </c>
      <c r="C40" s="16" t="s">
        <v>70</v>
      </c>
      <c r="D40" s="17">
        <v>658840575</v>
      </c>
      <c r="E40" s="17">
        <v>17450184</v>
      </c>
      <c r="F40" s="18">
        <f t="shared" si="9"/>
        <v>676290759</v>
      </c>
      <c r="G40" s="18">
        <v>99640745</v>
      </c>
      <c r="H40" s="17">
        <v>99046091</v>
      </c>
      <c r="I40" s="17">
        <f t="shared" si="10"/>
        <v>576650014</v>
      </c>
    </row>
    <row r="41" spans="1:9" s="14" customFormat="1" ht="4.5" customHeight="1" x14ac:dyDescent="0.25">
      <c r="B41" s="15"/>
      <c r="C41" s="16"/>
      <c r="D41" s="17"/>
      <c r="E41" s="17"/>
      <c r="F41" s="17"/>
      <c r="G41" s="18"/>
      <c r="H41" s="17"/>
      <c r="I41" s="17"/>
    </row>
    <row r="42" spans="1:9" s="14" customFormat="1" ht="25.5" customHeight="1" x14ac:dyDescent="0.25">
      <c r="A42" s="15" t="s">
        <v>71</v>
      </c>
      <c r="B42" s="23" t="s">
        <v>72</v>
      </c>
      <c r="C42" s="23"/>
      <c r="D42" s="17">
        <f>SUM(D43:D51)</f>
        <v>735544305</v>
      </c>
      <c r="E42" s="17">
        <f t="shared" ref="E42:I42" si="11">SUM(E43:E51)</f>
        <v>56404155</v>
      </c>
      <c r="F42" s="17">
        <f t="shared" si="11"/>
        <v>791948460</v>
      </c>
      <c r="G42" s="17">
        <f>SUM(G43:G51)</f>
        <v>96771970</v>
      </c>
      <c r="H42" s="17">
        <f t="shared" si="11"/>
        <v>84329231</v>
      </c>
      <c r="I42" s="17">
        <f t="shared" si="11"/>
        <v>695176490</v>
      </c>
    </row>
    <row r="43" spans="1:9" s="14" customFormat="1" ht="25.5" customHeight="1" x14ac:dyDescent="0.25">
      <c r="B43" s="15" t="s">
        <v>73</v>
      </c>
      <c r="C43" s="22" t="s">
        <v>74</v>
      </c>
      <c r="D43" s="17">
        <v>46383209</v>
      </c>
      <c r="E43" s="17">
        <v>3182972</v>
      </c>
      <c r="F43" s="18">
        <f t="shared" ref="F43:F48" si="12">D43+E43</f>
        <v>49566181</v>
      </c>
      <c r="G43" s="18">
        <v>1242744</v>
      </c>
      <c r="H43" s="17">
        <v>1142744</v>
      </c>
      <c r="I43" s="17">
        <f t="shared" ref="I43:I48" si="13">F43-G43</f>
        <v>48323437</v>
      </c>
    </row>
    <row r="44" spans="1:9" s="14" customFormat="1" ht="12.75" customHeight="1" x14ac:dyDescent="0.25">
      <c r="B44" s="15" t="s">
        <v>75</v>
      </c>
      <c r="C44" s="16" t="s">
        <v>76</v>
      </c>
      <c r="D44" s="17">
        <v>2916949</v>
      </c>
      <c r="E44" s="17">
        <v>23038070</v>
      </c>
      <c r="F44" s="18">
        <f t="shared" si="12"/>
        <v>25955019</v>
      </c>
      <c r="G44" s="18">
        <v>23153569</v>
      </c>
      <c r="H44" s="17">
        <v>23153569</v>
      </c>
      <c r="I44" s="17">
        <f t="shared" si="13"/>
        <v>2801450</v>
      </c>
    </row>
    <row r="45" spans="1:9" s="14" customFormat="1" ht="12.75" customHeight="1" x14ac:dyDescent="0.25">
      <c r="B45" s="15" t="s">
        <v>77</v>
      </c>
      <c r="C45" s="16" t="s">
        <v>78</v>
      </c>
      <c r="D45" s="17">
        <v>377021053</v>
      </c>
      <c r="E45" s="17">
        <v>-7926075</v>
      </c>
      <c r="F45" s="18">
        <f t="shared" si="12"/>
        <v>369094978</v>
      </c>
      <c r="G45" s="18">
        <v>25135957</v>
      </c>
      <c r="H45" s="17">
        <v>20648208</v>
      </c>
      <c r="I45" s="17">
        <f t="shared" si="13"/>
        <v>343959021</v>
      </c>
    </row>
    <row r="46" spans="1:9" s="14" customFormat="1" ht="12.75" customHeight="1" x14ac:dyDescent="0.25">
      <c r="B46" s="15" t="s">
        <v>79</v>
      </c>
      <c r="C46" s="16" t="s">
        <v>80</v>
      </c>
      <c r="D46" s="17">
        <v>283829490</v>
      </c>
      <c r="E46" s="17">
        <v>23109188</v>
      </c>
      <c r="F46" s="18">
        <f t="shared" si="12"/>
        <v>306938678</v>
      </c>
      <c r="G46" s="18">
        <v>46647167</v>
      </c>
      <c r="H46" s="17">
        <v>38792177</v>
      </c>
      <c r="I46" s="17">
        <f t="shared" si="13"/>
        <v>260291511</v>
      </c>
    </row>
    <row r="47" spans="1:9" s="14" customFormat="1" ht="12.75" customHeight="1" x14ac:dyDescent="0.25">
      <c r="B47" s="15" t="s">
        <v>81</v>
      </c>
      <c r="C47" s="16" t="s">
        <v>82</v>
      </c>
      <c r="D47" s="17">
        <v>19360656</v>
      </c>
      <c r="E47" s="17">
        <v>0</v>
      </c>
      <c r="F47" s="18">
        <f t="shared" si="12"/>
        <v>19360656</v>
      </c>
      <c r="G47" s="18">
        <v>592533</v>
      </c>
      <c r="H47" s="17">
        <v>592533</v>
      </c>
      <c r="I47" s="17">
        <f t="shared" si="13"/>
        <v>18768123</v>
      </c>
    </row>
    <row r="48" spans="1:9" s="14" customFormat="1" ht="25.5" customHeight="1" x14ac:dyDescent="0.25">
      <c r="B48" s="15" t="s">
        <v>83</v>
      </c>
      <c r="C48" s="22" t="s">
        <v>84</v>
      </c>
      <c r="D48" s="17">
        <v>6032948</v>
      </c>
      <c r="E48" s="17">
        <v>15000000</v>
      </c>
      <c r="F48" s="18">
        <f t="shared" si="12"/>
        <v>21032948</v>
      </c>
      <c r="G48" s="18">
        <v>0</v>
      </c>
      <c r="H48" s="17">
        <v>0</v>
      </c>
      <c r="I48" s="17">
        <f t="shared" si="13"/>
        <v>21032948</v>
      </c>
    </row>
    <row r="49" spans="1:9" s="14" customFormat="1" ht="12.75" customHeight="1" x14ac:dyDescent="0.25">
      <c r="B49" s="15" t="s">
        <v>85</v>
      </c>
      <c r="C49" s="16" t="s">
        <v>86</v>
      </c>
      <c r="D49" s="17">
        <v>0</v>
      </c>
      <c r="E49" s="17">
        <v>0</v>
      </c>
      <c r="F49" s="17">
        <v>0</v>
      </c>
      <c r="G49" s="18">
        <v>0</v>
      </c>
      <c r="H49" s="17">
        <v>0</v>
      </c>
      <c r="I49" s="17">
        <v>0</v>
      </c>
    </row>
    <row r="50" spans="1:9" s="14" customFormat="1" ht="12.75" customHeight="1" x14ac:dyDescent="0.25">
      <c r="B50" s="15" t="s">
        <v>87</v>
      </c>
      <c r="C50" s="16" t="s">
        <v>88</v>
      </c>
      <c r="D50" s="17">
        <v>0</v>
      </c>
      <c r="E50" s="17">
        <v>0</v>
      </c>
      <c r="F50" s="17">
        <v>0</v>
      </c>
      <c r="G50" s="18">
        <v>0</v>
      </c>
      <c r="H50" s="17">
        <v>0</v>
      </c>
      <c r="I50" s="17">
        <v>0</v>
      </c>
    </row>
    <row r="51" spans="1:9" s="14" customFormat="1" ht="12.75" customHeight="1" x14ac:dyDescent="0.25">
      <c r="B51" s="15" t="s">
        <v>89</v>
      </c>
      <c r="C51" s="16" t="s">
        <v>90</v>
      </c>
      <c r="D51" s="17">
        <v>0</v>
      </c>
      <c r="E51" s="17">
        <v>0</v>
      </c>
      <c r="F51" s="17">
        <v>0</v>
      </c>
      <c r="G51" s="18">
        <v>0</v>
      </c>
      <c r="H51" s="17">
        <v>0</v>
      </c>
      <c r="I51" s="17">
        <v>0</v>
      </c>
    </row>
    <row r="52" spans="1:9" s="14" customFormat="1" ht="4.5" customHeight="1" x14ac:dyDescent="0.25">
      <c r="B52" s="15"/>
      <c r="C52" s="16"/>
      <c r="D52" s="17"/>
      <c r="E52" s="17"/>
      <c r="F52" s="17"/>
      <c r="G52" s="18"/>
      <c r="H52" s="17"/>
      <c r="I52" s="17"/>
    </row>
    <row r="53" spans="1:9" s="14" customFormat="1" ht="12.75" customHeight="1" x14ac:dyDescent="0.25">
      <c r="A53" s="15" t="s">
        <v>91</v>
      </c>
      <c r="B53" s="21" t="s">
        <v>92</v>
      </c>
      <c r="C53" s="21"/>
      <c r="D53" s="17">
        <f>SUM(D54:D62)</f>
        <v>260987601</v>
      </c>
      <c r="E53" s="17">
        <f t="shared" ref="E53:I53" si="14">SUM(E54:E62)</f>
        <v>16210842</v>
      </c>
      <c r="F53" s="17">
        <f t="shared" si="14"/>
        <v>277198443</v>
      </c>
      <c r="G53" s="17">
        <f t="shared" si="14"/>
        <v>5542923</v>
      </c>
      <c r="H53" s="17">
        <f t="shared" si="14"/>
        <v>4071616</v>
      </c>
      <c r="I53" s="17">
        <f t="shared" si="14"/>
        <v>271655520</v>
      </c>
    </row>
    <row r="54" spans="1:9" s="14" customFormat="1" ht="12.75" customHeight="1" x14ac:dyDescent="0.25">
      <c r="B54" s="15" t="s">
        <v>93</v>
      </c>
      <c r="C54" s="16" t="s">
        <v>94</v>
      </c>
      <c r="D54" s="17">
        <v>44105175</v>
      </c>
      <c r="E54" s="17">
        <v>24274260</v>
      </c>
      <c r="F54" s="18">
        <f t="shared" ref="F54:F59" si="15">D54+E54</f>
        <v>68379435</v>
      </c>
      <c r="G54" s="18">
        <v>1118000</v>
      </c>
      <c r="H54" s="17">
        <v>0</v>
      </c>
      <c r="I54" s="17">
        <f t="shared" ref="I54:I62" si="16">F54-G54</f>
        <v>67261435</v>
      </c>
    </row>
    <row r="55" spans="1:9" s="14" customFormat="1" ht="12.75" customHeight="1" x14ac:dyDescent="0.25">
      <c r="B55" s="15" t="s">
        <v>95</v>
      </c>
      <c r="C55" s="16" t="s">
        <v>96</v>
      </c>
      <c r="D55" s="17">
        <v>5334359</v>
      </c>
      <c r="E55" s="17">
        <v>1696634</v>
      </c>
      <c r="F55" s="18">
        <f t="shared" si="15"/>
        <v>7030993</v>
      </c>
      <c r="G55" s="18">
        <v>0</v>
      </c>
      <c r="H55" s="17">
        <v>0</v>
      </c>
      <c r="I55" s="17">
        <f t="shared" si="16"/>
        <v>7030993</v>
      </c>
    </row>
    <row r="56" spans="1:9" s="14" customFormat="1" ht="12.75" customHeight="1" x14ac:dyDescent="0.25">
      <c r="B56" s="15" t="s">
        <v>97</v>
      </c>
      <c r="C56" s="16" t="s">
        <v>98</v>
      </c>
      <c r="D56" s="17">
        <v>976332</v>
      </c>
      <c r="E56" s="17">
        <v>0</v>
      </c>
      <c r="F56" s="18">
        <f t="shared" si="15"/>
        <v>976332</v>
      </c>
      <c r="G56" s="18">
        <v>0</v>
      </c>
      <c r="H56" s="17">
        <v>0</v>
      </c>
      <c r="I56" s="17">
        <f t="shared" si="16"/>
        <v>976332</v>
      </c>
    </row>
    <row r="57" spans="1:9" s="14" customFormat="1" ht="12.75" customHeight="1" x14ac:dyDescent="0.25">
      <c r="B57" s="15" t="s">
        <v>99</v>
      </c>
      <c r="C57" s="16" t="s">
        <v>100</v>
      </c>
      <c r="D57" s="17">
        <v>7604894</v>
      </c>
      <c r="E57" s="17">
        <v>-665680</v>
      </c>
      <c r="F57" s="18">
        <f t="shared" si="15"/>
        <v>6939214</v>
      </c>
      <c r="G57" s="18">
        <v>1690600</v>
      </c>
      <c r="H57" s="17">
        <v>1690600</v>
      </c>
      <c r="I57" s="17">
        <f t="shared" si="16"/>
        <v>5248614</v>
      </c>
    </row>
    <row r="58" spans="1:9" s="14" customFormat="1" ht="12.75" customHeight="1" x14ac:dyDescent="0.25">
      <c r="B58" s="15" t="s">
        <v>101</v>
      </c>
      <c r="C58" s="16" t="s">
        <v>102</v>
      </c>
      <c r="D58" s="17">
        <v>0</v>
      </c>
      <c r="E58" s="17">
        <v>3843312</v>
      </c>
      <c r="F58" s="18">
        <f t="shared" si="15"/>
        <v>3843312</v>
      </c>
      <c r="G58" s="18">
        <v>2381016</v>
      </c>
      <c r="H58" s="17">
        <v>2381016</v>
      </c>
      <c r="I58" s="17">
        <f t="shared" si="16"/>
        <v>1462296</v>
      </c>
    </row>
    <row r="59" spans="1:9" s="14" customFormat="1" ht="12.75" customHeight="1" x14ac:dyDescent="0.25">
      <c r="B59" s="15" t="s">
        <v>103</v>
      </c>
      <c r="C59" s="16" t="s">
        <v>104</v>
      </c>
      <c r="D59" s="17">
        <v>103288981</v>
      </c>
      <c r="E59" s="17">
        <v>2911280</v>
      </c>
      <c r="F59" s="18">
        <f t="shared" si="15"/>
        <v>106200261</v>
      </c>
      <c r="G59" s="18">
        <v>0</v>
      </c>
      <c r="H59" s="17">
        <v>0</v>
      </c>
      <c r="I59" s="17">
        <f t="shared" si="16"/>
        <v>106200261</v>
      </c>
    </row>
    <row r="60" spans="1:9" s="14" customFormat="1" ht="12.75" customHeight="1" x14ac:dyDescent="0.25">
      <c r="B60" s="15" t="s">
        <v>105</v>
      </c>
      <c r="C60" s="16" t="s">
        <v>106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f t="shared" si="16"/>
        <v>0</v>
      </c>
    </row>
    <row r="61" spans="1:9" s="14" customFormat="1" ht="12.75" customHeight="1" x14ac:dyDescent="0.25">
      <c r="B61" s="15" t="s">
        <v>107</v>
      </c>
      <c r="C61" s="16" t="s">
        <v>108</v>
      </c>
      <c r="D61" s="17">
        <v>98421466</v>
      </c>
      <c r="E61" s="17">
        <v>-17009861</v>
      </c>
      <c r="F61" s="18">
        <f t="shared" ref="F61:F62" si="17">D61+E61</f>
        <v>81411605</v>
      </c>
      <c r="G61" s="17">
        <v>0</v>
      </c>
      <c r="H61" s="17">
        <v>0</v>
      </c>
      <c r="I61" s="17">
        <f t="shared" si="16"/>
        <v>81411605</v>
      </c>
    </row>
    <row r="62" spans="1:9" s="14" customFormat="1" ht="12.75" customHeight="1" x14ac:dyDescent="0.25">
      <c r="B62" s="15" t="s">
        <v>109</v>
      </c>
      <c r="C62" s="16" t="s">
        <v>110</v>
      </c>
      <c r="D62" s="17">
        <v>1256394</v>
      </c>
      <c r="E62" s="17">
        <v>1160897</v>
      </c>
      <c r="F62" s="18">
        <f t="shared" si="17"/>
        <v>2417291</v>
      </c>
      <c r="G62" s="18">
        <v>353307</v>
      </c>
      <c r="H62" s="17">
        <v>0</v>
      </c>
      <c r="I62" s="17">
        <f t="shared" si="16"/>
        <v>2063984</v>
      </c>
    </row>
    <row r="63" spans="1:9" s="14" customFormat="1" ht="4.5" customHeight="1" x14ac:dyDescent="0.25">
      <c r="B63" s="15"/>
      <c r="C63" s="16"/>
      <c r="D63" s="17"/>
      <c r="E63" s="17"/>
      <c r="F63" s="17"/>
      <c r="G63" s="18"/>
      <c r="H63" s="17"/>
      <c r="I63" s="17"/>
    </row>
    <row r="64" spans="1:9" s="14" customFormat="1" ht="12.75" customHeight="1" x14ac:dyDescent="0.25">
      <c r="A64" s="15" t="s">
        <v>111</v>
      </c>
      <c r="B64" s="21" t="s">
        <v>112</v>
      </c>
      <c r="C64" s="21"/>
      <c r="D64" s="17">
        <f>SUM(D65:D67)</f>
        <v>458585712</v>
      </c>
      <c r="E64" s="17">
        <f t="shared" ref="E64:I64" si="18">SUM(E65:E67)</f>
        <v>0</v>
      </c>
      <c r="F64" s="17">
        <f t="shared" si="18"/>
        <v>458585712</v>
      </c>
      <c r="G64" s="17">
        <f t="shared" si="18"/>
        <v>0</v>
      </c>
      <c r="H64" s="17">
        <f t="shared" si="18"/>
        <v>0</v>
      </c>
      <c r="I64" s="17">
        <f t="shared" si="18"/>
        <v>458585712</v>
      </c>
    </row>
    <row r="65" spans="1:9" s="14" customFormat="1" ht="12.75" customHeight="1" x14ac:dyDescent="0.25">
      <c r="B65" s="15" t="s">
        <v>113</v>
      </c>
      <c r="C65" s="16" t="s">
        <v>114</v>
      </c>
      <c r="D65" s="17">
        <v>432385712</v>
      </c>
      <c r="E65" s="17">
        <v>0</v>
      </c>
      <c r="F65" s="18">
        <f t="shared" ref="F65:F67" si="19">D65+E65</f>
        <v>432385712</v>
      </c>
      <c r="G65" s="18">
        <v>0</v>
      </c>
      <c r="H65" s="18">
        <v>0</v>
      </c>
      <c r="I65" s="17">
        <f t="shared" ref="I65:I67" si="20">F65-G65</f>
        <v>432385712</v>
      </c>
    </row>
    <row r="66" spans="1:9" s="14" customFormat="1" ht="12.75" customHeight="1" x14ac:dyDescent="0.25">
      <c r="B66" s="15" t="s">
        <v>115</v>
      </c>
      <c r="C66" s="16" t="s">
        <v>116</v>
      </c>
      <c r="D66" s="17">
        <v>26200000</v>
      </c>
      <c r="E66" s="17">
        <v>0</v>
      </c>
      <c r="F66" s="18">
        <f t="shared" si="19"/>
        <v>26200000</v>
      </c>
      <c r="G66" s="18">
        <v>0</v>
      </c>
      <c r="H66" s="18">
        <v>0</v>
      </c>
      <c r="I66" s="17">
        <f t="shared" si="20"/>
        <v>26200000</v>
      </c>
    </row>
    <row r="67" spans="1:9" s="14" customFormat="1" ht="12.75" customHeight="1" x14ac:dyDescent="0.25">
      <c r="B67" s="15" t="s">
        <v>117</v>
      </c>
      <c r="C67" s="16" t="s">
        <v>118</v>
      </c>
      <c r="D67" s="17">
        <v>0</v>
      </c>
      <c r="E67" s="17">
        <v>0</v>
      </c>
      <c r="F67" s="17">
        <f t="shared" si="19"/>
        <v>0</v>
      </c>
      <c r="G67" s="18">
        <v>0</v>
      </c>
      <c r="H67" s="17">
        <v>0</v>
      </c>
      <c r="I67" s="17">
        <f t="shared" si="20"/>
        <v>0</v>
      </c>
    </row>
    <row r="68" spans="1:9" s="14" customFormat="1" ht="4.5" customHeight="1" x14ac:dyDescent="0.25">
      <c r="A68" s="24"/>
      <c r="B68" s="25"/>
      <c r="C68" s="26"/>
      <c r="D68" s="27"/>
      <c r="E68" s="27"/>
      <c r="F68" s="27"/>
      <c r="G68" s="28"/>
      <c r="H68" s="27"/>
      <c r="I68" s="27"/>
    </row>
    <row r="69" spans="1:9" s="14" customFormat="1" ht="12.75" customHeight="1" x14ac:dyDescent="0.25">
      <c r="A69" s="15" t="s">
        <v>119</v>
      </c>
      <c r="B69" s="21" t="s">
        <v>120</v>
      </c>
      <c r="C69" s="21"/>
      <c r="D69" s="17">
        <f>SUM(D70:D77)</f>
        <v>2603903019</v>
      </c>
      <c r="E69" s="17">
        <f t="shared" ref="E69:I69" si="21">SUM(E70:E77)</f>
        <v>-320095748</v>
      </c>
      <c r="F69" s="17">
        <f t="shared" si="21"/>
        <v>2283807271</v>
      </c>
      <c r="G69" s="17">
        <f t="shared" si="21"/>
        <v>376419094</v>
      </c>
      <c r="H69" s="17">
        <f t="shared" si="21"/>
        <v>376419094</v>
      </c>
      <c r="I69" s="17">
        <f t="shared" si="21"/>
        <v>1907388177</v>
      </c>
    </row>
    <row r="70" spans="1:9" s="14" customFormat="1" ht="25.5" customHeight="1" x14ac:dyDescent="0.25">
      <c r="B70" s="15" t="s">
        <v>121</v>
      </c>
      <c r="C70" s="22" t="s">
        <v>122</v>
      </c>
      <c r="D70" s="17">
        <v>0</v>
      </c>
      <c r="E70" s="17">
        <v>0</v>
      </c>
      <c r="F70" s="17">
        <f t="shared" ref="F70:F77" si="22">D70+E70</f>
        <v>0</v>
      </c>
      <c r="G70" s="17">
        <v>0</v>
      </c>
      <c r="H70" s="17">
        <v>0</v>
      </c>
      <c r="I70" s="17">
        <f t="shared" ref="I70:I77" si="23">F70-G70</f>
        <v>0</v>
      </c>
    </row>
    <row r="71" spans="1:9" s="14" customFormat="1" ht="12.75" customHeight="1" x14ac:dyDescent="0.25">
      <c r="B71" s="15" t="s">
        <v>123</v>
      </c>
      <c r="C71" s="16" t="s">
        <v>124</v>
      </c>
      <c r="D71" s="17">
        <v>0</v>
      </c>
      <c r="E71" s="17"/>
      <c r="F71" s="17"/>
      <c r="G71" s="17"/>
      <c r="H71" s="17"/>
      <c r="I71" s="17">
        <f t="shared" si="23"/>
        <v>0</v>
      </c>
    </row>
    <row r="72" spans="1:9" s="14" customFormat="1" ht="12.75" customHeight="1" x14ac:dyDescent="0.25">
      <c r="B72" s="15" t="s">
        <v>125</v>
      </c>
      <c r="C72" s="16" t="s">
        <v>126</v>
      </c>
      <c r="D72" s="17">
        <v>0</v>
      </c>
      <c r="E72" s="17">
        <v>0</v>
      </c>
      <c r="F72" s="17">
        <f t="shared" si="22"/>
        <v>0</v>
      </c>
      <c r="G72" s="17">
        <v>0</v>
      </c>
      <c r="H72" s="17">
        <v>0</v>
      </c>
      <c r="I72" s="17">
        <f t="shared" si="23"/>
        <v>0</v>
      </c>
    </row>
    <row r="73" spans="1:9" s="14" customFormat="1" ht="12.75" customHeight="1" x14ac:dyDescent="0.25">
      <c r="B73" s="15" t="s">
        <v>127</v>
      </c>
      <c r="C73" s="16" t="s">
        <v>128</v>
      </c>
      <c r="D73" s="17">
        <v>0</v>
      </c>
      <c r="E73" s="17">
        <v>0</v>
      </c>
      <c r="F73" s="17">
        <f t="shared" si="22"/>
        <v>0</v>
      </c>
      <c r="G73" s="17">
        <v>0</v>
      </c>
      <c r="H73" s="17">
        <v>0</v>
      </c>
      <c r="I73" s="17">
        <f t="shared" si="23"/>
        <v>0</v>
      </c>
    </row>
    <row r="74" spans="1:9" s="14" customFormat="1" ht="25.5" customHeight="1" x14ac:dyDescent="0.25">
      <c r="B74" s="15" t="s">
        <v>129</v>
      </c>
      <c r="C74" s="22" t="s">
        <v>130</v>
      </c>
      <c r="D74" s="17">
        <v>1610084902</v>
      </c>
      <c r="E74" s="17">
        <v>-867699</v>
      </c>
      <c r="F74" s="18">
        <f t="shared" si="22"/>
        <v>1609217203</v>
      </c>
      <c r="G74" s="18">
        <v>376419094</v>
      </c>
      <c r="H74" s="17">
        <v>376419094</v>
      </c>
      <c r="I74" s="17">
        <f t="shared" si="23"/>
        <v>1232798109</v>
      </c>
    </row>
    <row r="75" spans="1:9" s="14" customFormat="1" ht="12.75" customHeight="1" x14ac:dyDescent="0.25">
      <c r="C75" s="16" t="s">
        <v>131</v>
      </c>
      <c r="D75" s="17">
        <v>0</v>
      </c>
      <c r="E75" s="17">
        <v>0</v>
      </c>
      <c r="F75" s="17">
        <f t="shared" si="22"/>
        <v>0</v>
      </c>
      <c r="G75" s="17">
        <v>0</v>
      </c>
      <c r="H75" s="17">
        <v>0</v>
      </c>
      <c r="I75" s="17">
        <f t="shared" si="23"/>
        <v>0</v>
      </c>
    </row>
    <row r="76" spans="1:9" s="14" customFormat="1" ht="12.75" customHeight="1" x14ac:dyDescent="0.25">
      <c r="B76" s="15" t="s">
        <v>132</v>
      </c>
      <c r="C76" s="16" t="s">
        <v>133</v>
      </c>
      <c r="D76" s="17">
        <v>0</v>
      </c>
      <c r="E76" s="17">
        <v>0</v>
      </c>
      <c r="F76" s="17">
        <f t="shared" si="22"/>
        <v>0</v>
      </c>
      <c r="G76" s="17">
        <v>0</v>
      </c>
      <c r="H76" s="17">
        <v>0</v>
      </c>
      <c r="I76" s="17">
        <f t="shared" si="23"/>
        <v>0</v>
      </c>
    </row>
    <row r="77" spans="1:9" s="14" customFormat="1" ht="25.5" customHeight="1" x14ac:dyDescent="0.25">
      <c r="B77" s="15" t="s">
        <v>134</v>
      </c>
      <c r="C77" s="22" t="s">
        <v>135</v>
      </c>
      <c r="D77" s="17">
        <v>993818117</v>
      </c>
      <c r="E77" s="17">
        <v>-319228049</v>
      </c>
      <c r="F77" s="18">
        <f t="shared" si="22"/>
        <v>674590068</v>
      </c>
      <c r="G77" s="18">
        <v>0</v>
      </c>
      <c r="H77" s="17">
        <v>0</v>
      </c>
      <c r="I77" s="17">
        <f t="shared" si="23"/>
        <v>674590068</v>
      </c>
    </row>
    <row r="78" spans="1:9" s="14" customFormat="1" ht="4.5" customHeight="1" x14ac:dyDescent="0.25">
      <c r="B78" s="15"/>
      <c r="C78" s="22"/>
      <c r="D78" s="17"/>
      <c r="E78" s="17"/>
      <c r="F78" s="17"/>
      <c r="G78" s="18"/>
      <c r="H78" s="17"/>
      <c r="I78" s="17"/>
    </row>
    <row r="79" spans="1:9" s="14" customFormat="1" ht="12.75" customHeight="1" x14ac:dyDescent="0.25">
      <c r="A79" s="15" t="s">
        <v>136</v>
      </c>
      <c r="B79" s="21" t="s">
        <v>137</v>
      </c>
      <c r="C79" s="21"/>
      <c r="D79" s="17">
        <f>SUM(D80:D82)</f>
        <v>7287684418</v>
      </c>
      <c r="E79" s="17">
        <f t="shared" ref="E79:I79" si="24">SUM(E80:E82)</f>
        <v>0</v>
      </c>
      <c r="F79" s="17">
        <f t="shared" si="24"/>
        <v>7287684418</v>
      </c>
      <c r="G79" s="17">
        <f t="shared" si="24"/>
        <v>1950525301</v>
      </c>
      <c r="H79" s="17">
        <f t="shared" si="24"/>
        <v>1925653858</v>
      </c>
      <c r="I79" s="17">
        <f t="shared" si="24"/>
        <v>5337159117</v>
      </c>
    </row>
    <row r="80" spans="1:9" s="14" customFormat="1" ht="12.75" customHeight="1" x14ac:dyDescent="0.25">
      <c r="B80" s="15" t="s">
        <v>138</v>
      </c>
      <c r="C80" s="16" t="s">
        <v>139</v>
      </c>
      <c r="D80" s="17">
        <v>7287684418</v>
      </c>
      <c r="E80" s="17">
        <v>0</v>
      </c>
      <c r="F80" s="18">
        <f t="shared" ref="F80" si="25">D80+E80</f>
        <v>7287684418</v>
      </c>
      <c r="G80" s="18">
        <v>1950525301</v>
      </c>
      <c r="H80" s="17">
        <v>1925653858</v>
      </c>
      <c r="I80" s="17">
        <f t="shared" ref="I80:I81" si="26">F80-G80</f>
        <v>5337159117</v>
      </c>
    </row>
    <row r="81" spans="1:9" s="14" customFormat="1" ht="12.75" customHeight="1" x14ac:dyDescent="0.25">
      <c r="B81" s="15" t="s">
        <v>140</v>
      </c>
      <c r="C81" s="16" t="s">
        <v>141</v>
      </c>
      <c r="D81" s="17">
        <v>0</v>
      </c>
      <c r="E81" s="17">
        <v>0</v>
      </c>
      <c r="F81" s="17">
        <v>0</v>
      </c>
      <c r="G81" s="18">
        <v>0</v>
      </c>
      <c r="H81" s="17">
        <v>0</v>
      </c>
      <c r="I81" s="17">
        <f t="shared" si="26"/>
        <v>0</v>
      </c>
    </row>
    <row r="82" spans="1:9" s="14" customFormat="1" ht="12.75" customHeight="1" x14ac:dyDescent="0.25">
      <c r="B82" s="15" t="s">
        <v>142</v>
      </c>
      <c r="C82" s="16" t="s">
        <v>143</v>
      </c>
      <c r="D82" s="17">
        <v>0</v>
      </c>
      <c r="E82" s="17">
        <v>0</v>
      </c>
      <c r="F82" s="17">
        <v>0</v>
      </c>
      <c r="G82" s="18">
        <v>0</v>
      </c>
      <c r="H82" s="17">
        <v>0</v>
      </c>
      <c r="I82" s="17">
        <v>0</v>
      </c>
    </row>
    <row r="83" spans="1:9" s="14" customFormat="1" ht="4.5" customHeight="1" x14ac:dyDescent="0.25">
      <c r="B83" s="15"/>
      <c r="C83" s="16"/>
      <c r="D83" s="17"/>
      <c r="E83" s="17"/>
      <c r="F83" s="17"/>
      <c r="G83" s="18"/>
      <c r="H83" s="17"/>
      <c r="I83" s="17"/>
    </row>
    <row r="84" spans="1:9" s="14" customFormat="1" ht="12.75" customHeight="1" x14ac:dyDescent="0.25">
      <c r="A84" s="15" t="s">
        <v>144</v>
      </c>
      <c r="B84" s="21" t="s">
        <v>145</v>
      </c>
      <c r="C84" s="21"/>
      <c r="D84" s="17">
        <f>SUM(D85:D91)</f>
        <v>469628711</v>
      </c>
      <c r="E84" s="17">
        <f t="shared" ref="E84:I84" si="27">SUM(E85:E91)</f>
        <v>123997433</v>
      </c>
      <c r="F84" s="17">
        <f t="shared" si="27"/>
        <v>593626144</v>
      </c>
      <c r="G84" s="17">
        <f t="shared" si="27"/>
        <v>181135059</v>
      </c>
      <c r="H84" s="17">
        <f t="shared" si="27"/>
        <v>181135059</v>
      </c>
      <c r="I84" s="17">
        <f t="shared" si="27"/>
        <v>412491085</v>
      </c>
    </row>
    <row r="85" spans="1:9" s="14" customFormat="1" ht="12.75" customHeight="1" x14ac:dyDescent="0.25">
      <c r="B85" s="15" t="s">
        <v>146</v>
      </c>
      <c r="C85" s="16" t="s">
        <v>147</v>
      </c>
      <c r="D85" s="17">
        <v>99851975</v>
      </c>
      <c r="E85" s="17">
        <v>120675835</v>
      </c>
      <c r="F85" s="18">
        <f t="shared" ref="F85:F86" si="28">D85+E85</f>
        <v>220527810</v>
      </c>
      <c r="G85" s="18">
        <v>127543869</v>
      </c>
      <c r="H85" s="17">
        <v>127543869</v>
      </c>
      <c r="I85" s="17">
        <f t="shared" ref="I85:I91" si="29">F85-G85</f>
        <v>92983941</v>
      </c>
    </row>
    <row r="86" spans="1:9" s="14" customFormat="1" ht="12.75" customHeight="1" x14ac:dyDescent="0.25">
      <c r="B86" s="15" t="s">
        <v>148</v>
      </c>
      <c r="C86" s="16" t="s">
        <v>149</v>
      </c>
      <c r="D86" s="17">
        <v>295325246</v>
      </c>
      <c r="E86" s="17">
        <v>-8966737</v>
      </c>
      <c r="F86" s="18">
        <f t="shared" si="28"/>
        <v>286358509</v>
      </c>
      <c r="G86" s="18">
        <v>35248669</v>
      </c>
      <c r="H86" s="17">
        <v>35248669</v>
      </c>
      <c r="I86" s="17">
        <f t="shared" si="29"/>
        <v>251109840</v>
      </c>
    </row>
    <row r="87" spans="1:9" s="14" customFormat="1" ht="12.75" customHeight="1" x14ac:dyDescent="0.25">
      <c r="B87" s="15" t="s">
        <v>150</v>
      </c>
      <c r="C87" s="16" t="s">
        <v>151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f t="shared" si="29"/>
        <v>0</v>
      </c>
    </row>
    <row r="88" spans="1:9" s="14" customFormat="1" ht="12.75" customHeight="1" x14ac:dyDescent="0.25">
      <c r="B88" s="15" t="s">
        <v>152</v>
      </c>
      <c r="C88" s="16" t="s">
        <v>153</v>
      </c>
      <c r="D88" s="17">
        <v>21389550</v>
      </c>
      <c r="E88" s="17">
        <v>0</v>
      </c>
      <c r="F88" s="18">
        <f t="shared" ref="F88:F91" si="30">D88+E88</f>
        <v>21389550</v>
      </c>
      <c r="G88" s="18">
        <v>1266643</v>
      </c>
      <c r="H88" s="17">
        <v>1266643</v>
      </c>
      <c r="I88" s="17">
        <f t="shared" si="29"/>
        <v>20122907</v>
      </c>
    </row>
    <row r="89" spans="1:9" s="14" customFormat="1" ht="12.75" customHeight="1" x14ac:dyDescent="0.25">
      <c r="B89" s="15" t="s">
        <v>154</v>
      </c>
      <c r="C89" s="16" t="s">
        <v>155</v>
      </c>
      <c r="D89" s="17">
        <v>28618616</v>
      </c>
      <c r="E89" s="17">
        <v>11229865</v>
      </c>
      <c r="F89" s="18">
        <f t="shared" si="30"/>
        <v>39848481</v>
      </c>
      <c r="G89" s="18">
        <v>17058068</v>
      </c>
      <c r="H89" s="17">
        <v>17058068</v>
      </c>
      <c r="I89" s="17">
        <f t="shared" si="29"/>
        <v>22790413</v>
      </c>
    </row>
    <row r="90" spans="1:9" s="14" customFormat="1" ht="12.75" customHeight="1" x14ac:dyDescent="0.25">
      <c r="B90" s="15" t="s">
        <v>156</v>
      </c>
      <c r="C90" s="16" t="s">
        <v>157</v>
      </c>
      <c r="D90" s="17">
        <v>0</v>
      </c>
      <c r="E90" s="17">
        <v>0</v>
      </c>
      <c r="F90" s="17">
        <f t="shared" si="30"/>
        <v>0</v>
      </c>
      <c r="G90" s="18">
        <v>0</v>
      </c>
      <c r="H90" s="17">
        <v>0</v>
      </c>
      <c r="I90" s="17">
        <f t="shared" si="29"/>
        <v>0</v>
      </c>
    </row>
    <row r="91" spans="1:9" s="14" customFormat="1" ht="25.5" customHeight="1" x14ac:dyDescent="0.25">
      <c r="B91" s="15" t="s">
        <v>158</v>
      </c>
      <c r="C91" s="22" t="s">
        <v>159</v>
      </c>
      <c r="D91" s="17">
        <v>24443324</v>
      </c>
      <c r="E91" s="17">
        <v>1058470</v>
      </c>
      <c r="F91" s="18">
        <f t="shared" si="30"/>
        <v>25501794</v>
      </c>
      <c r="G91" s="18">
        <v>17810</v>
      </c>
      <c r="H91" s="17">
        <v>17810</v>
      </c>
      <c r="I91" s="17">
        <f t="shared" si="29"/>
        <v>25483984</v>
      </c>
    </row>
    <row r="92" spans="1:9" s="29" customFormat="1" ht="6" customHeight="1" x14ac:dyDescent="0.25">
      <c r="B92" s="30"/>
      <c r="C92" s="31"/>
      <c r="D92" s="32"/>
      <c r="E92" s="32"/>
      <c r="F92" s="32"/>
      <c r="G92" s="33"/>
      <c r="H92" s="32"/>
      <c r="I92" s="32"/>
    </row>
    <row r="93" spans="1:9" s="14" customFormat="1" ht="12.75" customHeight="1" x14ac:dyDescent="0.25">
      <c r="A93" s="34" t="s">
        <v>160</v>
      </c>
      <c r="B93" s="34"/>
      <c r="C93" s="34"/>
      <c r="D93" s="20">
        <f>SUM(D94,D103,D114,D125,D136,D147,D152,D162,D167)</f>
        <v>41272558822</v>
      </c>
      <c r="E93" s="20">
        <f t="shared" ref="E93:I93" si="31">SUM(E94,E103,E114,E125,E136,E147,E152,E162,E167)</f>
        <v>179280785</v>
      </c>
      <c r="F93" s="20">
        <f t="shared" si="31"/>
        <v>41451839607</v>
      </c>
      <c r="G93" s="20">
        <f t="shared" si="31"/>
        <v>9357203330</v>
      </c>
      <c r="H93" s="20">
        <f t="shared" si="31"/>
        <v>9344800051</v>
      </c>
      <c r="I93" s="20">
        <f t="shared" si="31"/>
        <v>32094636277</v>
      </c>
    </row>
    <row r="94" spans="1:9" s="14" customFormat="1" ht="12.75" customHeight="1" x14ac:dyDescent="0.25">
      <c r="A94" s="15" t="s">
        <v>15</v>
      </c>
      <c r="B94" s="21" t="s">
        <v>16</v>
      </c>
      <c r="C94" s="21"/>
      <c r="D94" s="17">
        <f t="shared" ref="D94:I94" si="32">SUM(D95:D101)</f>
        <v>20157243197</v>
      </c>
      <c r="E94" s="17">
        <f t="shared" si="32"/>
        <v>0</v>
      </c>
      <c r="F94" s="17">
        <f t="shared" si="32"/>
        <v>20157243197</v>
      </c>
      <c r="G94" s="17">
        <f t="shared" si="32"/>
        <v>4068425996</v>
      </c>
      <c r="H94" s="17">
        <f t="shared" si="32"/>
        <v>4056200327</v>
      </c>
      <c r="I94" s="17">
        <f t="shared" si="32"/>
        <v>16088817201</v>
      </c>
    </row>
    <row r="95" spans="1:9" s="14" customFormat="1" ht="25.5" customHeight="1" x14ac:dyDescent="0.25">
      <c r="B95" s="15" t="s">
        <v>17</v>
      </c>
      <c r="C95" s="22" t="s">
        <v>18</v>
      </c>
      <c r="D95" s="17">
        <v>10040568115</v>
      </c>
      <c r="E95" s="17">
        <v>0</v>
      </c>
      <c r="F95" s="18">
        <f t="shared" ref="F95:F101" si="33">D95+E95</f>
        <v>10040568115</v>
      </c>
      <c r="G95" s="18">
        <v>1591481285</v>
      </c>
      <c r="H95" s="18">
        <v>1583553508</v>
      </c>
      <c r="I95" s="17">
        <f t="shared" ref="I95:I101" si="34">F95-G95</f>
        <v>8449086830</v>
      </c>
    </row>
    <row r="96" spans="1:9" s="14" customFormat="1" ht="25.5" customHeight="1" x14ac:dyDescent="0.25">
      <c r="B96" s="15" t="s">
        <v>19</v>
      </c>
      <c r="C96" s="22" t="s">
        <v>20</v>
      </c>
      <c r="D96" s="17">
        <v>27106950</v>
      </c>
      <c r="E96" s="17">
        <v>361794</v>
      </c>
      <c r="F96" s="18">
        <f t="shared" si="33"/>
        <v>27468744</v>
      </c>
      <c r="G96" s="18">
        <v>4783231</v>
      </c>
      <c r="H96" s="18">
        <v>4661663</v>
      </c>
      <c r="I96" s="17">
        <f t="shared" si="34"/>
        <v>22685513</v>
      </c>
    </row>
    <row r="97" spans="1:9" s="14" customFormat="1" ht="12.75" customHeight="1" x14ac:dyDescent="0.25">
      <c r="B97" s="15" t="s">
        <v>21</v>
      </c>
      <c r="C97" s="16" t="s">
        <v>22</v>
      </c>
      <c r="D97" s="17">
        <v>3367246604</v>
      </c>
      <c r="E97" s="17">
        <v>-317394</v>
      </c>
      <c r="F97" s="18">
        <f t="shared" si="33"/>
        <v>3366929210</v>
      </c>
      <c r="G97" s="18">
        <v>959790029</v>
      </c>
      <c r="H97" s="18">
        <v>959075467</v>
      </c>
      <c r="I97" s="17">
        <f t="shared" si="34"/>
        <v>2407139181</v>
      </c>
    </row>
    <row r="98" spans="1:9" s="14" customFormat="1" ht="12.75" customHeight="1" x14ac:dyDescent="0.25">
      <c r="B98" s="15" t="s">
        <v>23</v>
      </c>
      <c r="C98" s="16" t="s">
        <v>24</v>
      </c>
      <c r="D98" s="17">
        <v>2402174652</v>
      </c>
      <c r="E98" s="17">
        <v>0</v>
      </c>
      <c r="F98" s="18">
        <f t="shared" si="33"/>
        <v>2402174652</v>
      </c>
      <c r="G98" s="18">
        <v>227827881</v>
      </c>
      <c r="H98" s="18">
        <v>227827881</v>
      </c>
      <c r="I98" s="17">
        <f t="shared" si="34"/>
        <v>2174346771</v>
      </c>
    </row>
    <row r="99" spans="1:9" s="14" customFormat="1" ht="12.75" customHeight="1" x14ac:dyDescent="0.25">
      <c r="B99" s="15" t="s">
        <v>25</v>
      </c>
      <c r="C99" s="16" t="s">
        <v>26</v>
      </c>
      <c r="D99" s="17">
        <v>2121028889</v>
      </c>
      <c r="E99" s="17">
        <v>0</v>
      </c>
      <c r="F99" s="18">
        <f t="shared" si="33"/>
        <v>2121028889</v>
      </c>
      <c r="G99" s="18">
        <v>473973368</v>
      </c>
      <c r="H99" s="18">
        <v>473957377</v>
      </c>
      <c r="I99" s="17">
        <f t="shared" si="34"/>
        <v>1647055521</v>
      </c>
    </row>
    <row r="100" spans="1:9" s="14" customFormat="1" ht="12.75" customHeight="1" x14ac:dyDescent="0.25">
      <c r="B100" s="15" t="s">
        <v>27</v>
      </c>
      <c r="C100" s="16" t="s">
        <v>28</v>
      </c>
      <c r="D100" s="17">
        <v>0</v>
      </c>
      <c r="E100" s="17">
        <v>0</v>
      </c>
      <c r="F100" s="18">
        <f t="shared" si="33"/>
        <v>0</v>
      </c>
      <c r="G100" s="18">
        <v>0</v>
      </c>
      <c r="H100" s="18">
        <v>0</v>
      </c>
      <c r="I100" s="17">
        <f t="shared" si="34"/>
        <v>0</v>
      </c>
    </row>
    <row r="101" spans="1:9" s="14" customFormat="1" ht="12.75" customHeight="1" x14ac:dyDescent="0.25">
      <c r="B101" s="15" t="s">
        <v>29</v>
      </c>
      <c r="C101" s="16" t="s">
        <v>30</v>
      </c>
      <c r="D101" s="17">
        <v>2199117987</v>
      </c>
      <c r="E101" s="17">
        <v>-44400</v>
      </c>
      <c r="F101" s="18">
        <f t="shared" si="33"/>
        <v>2199073587</v>
      </c>
      <c r="G101" s="18">
        <v>810570202</v>
      </c>
      <c r="H101" s="18">
        <v>807124431</v>
      </c>
      <c r="I101" s="17">
        <f t="shared" si="34"/>
        <v>1388503385</v>
      </c>
    </row>
    <row r="102" spans="1:9" s="14" customFormat="1" ht="4.5" customHeight="1" x14ac:dyDescent="0.25">
      <c r="B102" s="15"/>
      <c r="C102" s="16"/>
      <c r="D102" s="17"/>
      <c r="E102" s="17"/>
      <c r="F102" s="17"/>
      <c r="G102" s="18"/>
      <c r="H102" s="17"/>
      <c r="I102" s="17"/>
    </row>
    <row r="103" spans="1:9" s="14" customFormat="1" ht="12.75" customHeight="1" x14ac:dyDescent="0.25">
      <c r="A103" s="15" t="s">
        <v>31</v>
      </c>
      <c r="B103" s="21" t="s">
        <v>32</v>
      </c>
      <c r="C103" s="21"/>
      <c r="D103" s="17">
        <f>SUM(D104:D112)</f>
        <v>268659461</v>
      </c>
      <c r="E103" s="17">
        <f t="shared" ref="E103:I103" si="35">SUM(E104:E112)</f>
        <v>56999824</v>
      </c>
      <c r="F103" s="17">
        <f t="shared" si="35"/>
        <v>325659285</v>
      </c>
      <c r="G103" s="17">
        <f t="shared" si="35"/>
        <v>38627527</v>
      </c>
      <c r="H103" s="17">
        <f t="shared" si="35"/>
        <v>38627527</v>
      </c>
      <c r="I103" s="17">
        <f t="shared" si="35"/>
        <v>287031758</v>
      </c>
    </row>
    <row r="104" spans="1:9" s="14" customFormat="1" ht="25.5" customHeight="1" x14ac:dyDescent="0.25">
      <c r="B104" s="15" t="s">
        <v>33</v>
      </c>
      <c r="C104" s="22" t="s">
        <v>34</v>
      </c>
      <c r="D104" s="17">
        <v>113381102</v>
      </c>
      <c r="E104" s="17">
        <v>38000599</v>
      </c>
      <c r="F104" s="18">
        <f t="shared" ref="F104:F112" si="36">D104+E104</f>
        <v>151381701</v>
      </c>
      <c r="G104" s="18">
        <v>38004704</v>
      </c>
      <c r="H104" s="17">
        <v>38004704</v>
      </c>
      <c r="I104" s="17">
        <f t="shared" ref="I104:I112" si="37">F104-G104</f>
        <v>113376997</v>
      </c>
    </row>
    <row r="105" spans="1:9" s="14" customFormat="1" ht="12.75" customHeight="1" x14ac:dyDescent="0.25">
      <c r="B105" s="15" t="s">
        <v>35</v>
      </c>
      <c r="C105" s="16" t="s">
        <v>36</v>
      </c>
      <c r="D105" s="17">
        <v>49070923</v>
      </c>
      <c r="E105" s="17">
        <v>0</v>
      </c>
      <c r="F105" s="18">
        <f t="shared" si="36"/>
        <v>49070923</v>
      </c>
      <c r="G105" s="18">
        <v>107700</v>
      </c>
      <c r="H105" s="17">
        <v>107700</v>
      </c>
      <c r="I105" s="17">
        <f t="shared" si="37"/>
        <v>48963223</v>
      </c>
    </row>
    <row r="106" spans="1:9" s="14" customFormat="1" ht="25.5" customHeight="1" x14ac:dyDescent="0.25">
      <c r="B106" s="15" t="s">
        <v>37</v>
      </c>
      <c r="C106" s="22" t="s">
        <v>38</v>
      </c>
      <c r="D106" s="17">
        <v>56029825</v>
      </c>
      <c r="E106" s="17">
        <v>0</v>
      </c>
      <c r="F106" s="18">
        <f t="shared" si="36"/>
        <v>56029825</v>
      </c>
      <c r="G106" s="18">
        <v>0</v>
      </c>
      <c r="H106" s="17">
        <v>0</v>
      </c>
      <c r="I106" s="17">
        <f t="shared" si="37"/>
        <v>56029825</v>
      </c>
    </row>
    <row r="107" spans="1:9" s="14" customFormat="1" ht="25.5" customHeight="1" x14ac:dyDescent="0.25">
      <c r="B107" s="15" t="s">
        <v>39</v>
      </c>
      <c r="C107" s="22" t="s">
        <v>40</v>
      </c>
      <c r="D107" s="17">
        <v>10937733</v>
      </c>
      <c r="E107" s="17">
        <v>0</v>
      </c>
      <c r="F107" s="18">
        <f t="shared" si="36"/>
        <v>10937733</v>
      </c>
      <c r="G107" s="18">
        <v>0</v>
      </c>
      <c r="H107" s="17">
        <v>0</v>
      </c>
      <c r="I107" s="17">
        <f t="shared" si="37"/>
        <v>10937733</v>
      </c>
    </row>
    <row r="108" spans="1:9" s="14" customFormat="1" ht="25.5" customHeight="1" x14ac:dyDescent="0.25">
      <c r="B108" s="15" t="s">
        <v>41</v>
      </c>
      <c r="C108" s="22" t="s">
        <v>42</v>
      </c>
      <c r="D108" s="17">
        <v>826619</v>
      </c>
      <c r="E108" s="17">
        <v>0</v>
      </c>
      <c r="F108" s="18">
        <f t="shared" si="36"/>
        <v>826619</v>
      </c>
      <c r="G108" s="18">
        <v>0</v>
      </c>
      <c r="H108" s="17">
        <v>0</v>
      </c>
      <c r="I108" s="17">
        <f t="shared" si="37"/>
        <v>826619</v>
      </c>
    </row>
    <row r="109" spans="1:9" s="14" customFormat="1" ht="12.75" customHeight="1" x14ac:dyDescent="0.25">
      <c r="B109" s="15" t="s">
        <v>43</v>
      </c>
      <c r="C109" s="16" t="s">
        <v>44</v>
      </c>
      <c r="D109" s="17">
        <v>9343996</v>
      </c>
      <c r="E109" s="17">
        <v>15682418</v>
      </c>
      <c r="F109" s="18">
        <f t="shared" si="36"/>
        <v>25026414</v>
      </c>
      <c r="G109" s="18">
        <v>515123</v>
      </c>
      <c r="H109" s="17">
        <v>515123</v>
      </c>
      <c r="I109" s="17">
        <f t="shared" si="37"/>
        <v>24511291</v>
      </c>
    </row>
    <row r="110" spans="1:9" s="14" customFormat="1" ht="25.5" customHeight="1" x14ac:dyDescent="0.25">
      <c r="B110" s="15" t="s">
        <v>45</v>
      </c>
      <c r="C110" s="22" t="s">
        <v>46</v>
      </c>
      <c r="D110" s="17">
        <v>19314864</v>
      </c>
      <c r="E110" s="17">
        <v>4127910</v>
      </c>
      <c r="F110" s="18">
        <f t="shared" si="36"/>
        <v>23442774</v>
      </c>
      <c r="G110" s="18">
        <v>0</v>
      </c>
      <c r="H110" s="17">
        <v>0</v>
      </c>
      <c r="I110" s="17">
        <f t="shared" si="37"/>
        <v>23442774</v>
      </c>
    </row>
    <row r="111" spans="1:9" s="14" customFormat="1" ht="12.75" customHeight="1" x14ac:dyDescent="0.25">
      <c r="B111" s="15" t="s">
        <v>47</v>
      </c>
      <c r="C111" s="16" t="s">
        <v>48</v>
      </c>
      <c r="D111" s="17">
        <v>4445000</v>
      </c>
      <c r="E111" s="17">
        <v>-811103</v>
      </c>
      <c r="F111" s="18">
        <f t="shared" si="36"/>
        <v>3633897</v>
      </c>
      <c r="G111" s="18">
        <v>0</v>
      </c>
      <c r="H111" s="17">
        <v>0</v>
      </c>
      <c r="I111" s="17">
        <f t="shared" si="37"/>
        <v>3633897</v>
      </c>
    </row>
    <row r="112" spans="1:9" s="14" customFormat="1" ht="12.75" customHeight="1" x14ac:dyDescent="0.25">
      <c r="B112" s="15" t="s">
        <v>49</v>
      </c>
      <c r="C112" s="22" t="s">
        <v>50</v>
      </c>
      <c r="D112" s="17">
        <v>5309399</v>
      </c>
      <c r="E112" s="17">
        <v>0</v>
      </c>
      <c r="F112" s="18">
        <f t="shared" si="36"/>
        <v>5309399</v>
      </c>
      <c r="G112" s="18">
        <v>0</v>
      </c>
      <c r="H112" s="17">
        <v>0</v>
      </c>
      <c r="I112" s="17">
        <f t="shared" si="37"/>
        <v>5309399</v>
      </c>
    </row>
    <row r="113" spans="1:9" s="14" customFormat="1" ht="4.5" customHeight="1" x14ac:dyDescent="0.25">
      <c r="B113" s="15"/>
      <c r="C113" s="22"/>
      <c r="D113" s="17"/>
      <c r="E113" s="17"/>
      <c r="F113" s="17"/>
      <c r="G113" s="18"/>
      <c r="H113" s="17"/>
      <c r="I113" s="17"/>
    </row>
    <row r="114" spans="1:9" s="14" customFormat="1" ht="12.75" customHeight="1" x14ac:dyDescent="0.25">
      <c r="A114" s="15" t="s">
        <v>51</v>
      </c>
      <c r="B114" s="21" t="s">
        <v>52</v>
      </c>
      <c r="C114" s="21"/>
      <c r="D114" s="17">
        <f>SUM(D115:D123)</f>
        <v>355414527</v>
      </c>
      <c r="E114" s="17">
        <f t="shared" ref="E114:I114" si="38">SUM(E115:E123)</f>
        <v>-5361707</v>
      </c>
      <c r="F114" s="17">
        <f t="shared" si="38"/>
        <v>350052820</v>
      </c>
      <c r="G114" s="17">
        <f t="shared" si="38"/>
        <v>25348221</v>
      </c>
      <c r="H114" s="17">
        <f t="shared" si="38"/>
        <v>25170611</v>
      </c>
      <c r="I114" s="17">
        <f t="shared" si="38"/>
        <v>324704599</v>
      </c>
    </row>
    <row r="115" spans="1:9" s="14" customFormat="1" ht="12.75" customHeight="1" x14ac:dyDescent="0.25">
      <c r="B115" s="15" t="s">
        <v>53</v>
      </c>
      <c r="C115" s="16" t="s">
        <v>54</v>
      </c>
      <c r="D115" s="17">
        <v>171590235</v>
      </c>
      <c r="E115" s="17">
        <v>-6258545</v>
      </c>
      <c r="F115" s="18">
        <f t="shared" ref="F115:F123" si="39">D115+E115</f>
        <v>165331690</v>
      </c>
      <c r="G115" s="18">
        <v>19637177</v>
      </c>
      <c r="H115" s="17">
        <v>19637177</v>
      </c>
      <c r="I115" s="17">
        <f t="shared" ref="I115:I123" si="40">F115-G115</f>
        <v>145694513</v>
      </c>
    </row>
    <row r="116" spans="1:9" s="14" customFormat="1" ht="12.75" customHeight="1" x14ac:dyDescent="0.25">
      <c r="B116" s="15" t="s">
        <v>55</v>
      </c>
      <c r="C116" s="16" t="s">
        <v>56</v>
      </c>
      <c r="D116" s="17">
        <v>23631492</v>
      </c>
      <c r="E116" s="17">
        <v>0</v>
      </c>
      <c r="F116" s="18">
        <f t="shared" si="39"/>
        <v>23631492</v>
      </c>
      <c r="G116" s="18">
        <v>1666486</v>
      </c>
      <c r="H116" s="17">
        <v>1524187</v>
      </c>
      <c r="I116" s="17">
        <f t="shared" si="40"/>
        <v>21965006</v>
      </c>
    </row>
    <row r="117" spans="1:9" s="14" customFormat="1" ht="25.5" customHeight="1" x14ac:dyDescent="0.25">
      <c r="B117" s="15" t="s">
        <v>57</v>
      </c>
      <c r="C117" s="22" t="s">
        <v>58</v>
      </c>
      <c r="D117" s="17">
        <v>54157042</v>
      </c>
      <c r="E117" s="17">
        <v>0</v>
      </c>
      <c r="F117" s="18">
        <f t="shared" si="39"/>
        <v>54157042</v>
      </c>
      <c r="G117" s="18">
        <v>798451</v>
      </c>
      <c r="H117" s="17">
        <v>784685</v>
      </c>
      <c r="I117" s="17">
        <f t="shared" si="40"/>
        <v>53358591</v>
      </c>
    </row>
    <row r="118" spans="1:9" s="14" customFormat="1" ht="12.75" customHeight="1" x14ac:dyDescent="0.25">
      <c r="B118" s="15" t="s">
        <v>59</v>
      </c>
      <c r="C118" s="16" t="s">
        <v>60</v>
      </c>
      <c r="D118" s="17">
        <v>3474953</v>
      </c>
      <c r="E118" s="17">
        <v>896838</v>
      </c>
      <c r="F118" s="18">
        <f t="shared" si="39"/>
        <v>4371791</v>
      </c>
      <c r="G118" s="18">
        <v>269500</v>
      </c>
      <c r="H118" s="17">
        <v>269500</v>
      </c>
      <c r="I118" s="17">
        <f t="shared" si="40"/>
        <v>4102291</v>
      </c>
    </row>
    <row r="119" spans="1:9" s="14" customFormat="1" ht="25.5" customHeight="1" x14ac:dyDescent="0.25">
      <c r="B119" s="15" t="s">
        <v>61</v>
      </c>
      <c r="C119" s="22" t="s">
        <v>62</v>
      </c>
      <c r="D119" s="17">
        <v>28991420</v>
      </c>
      <c r="E119" s="17">
        <v>0</v>
      </c>
      <c r="F119" s="18">
        <f t="shared" si="39"/>
        <v>28991420</v>
      </c>
      <c r="G119" s="18">
        <v>1275303</v>
      </c>
      <c r="H119" s="17">
        <v>1253758</v>
      </c>
      <c r="I119" s="17">
        <f t="shared" si="40"/>
        <v>27716117</v>
      </c>
    </row>
    <row r="120" spans="1:9" s="14" customFormat="1" ht="12.75" customHeight="1" x14ac:dyDescent="0.25">
      <c r="B120" s="15" t="s">
        <v>63</v>
      </c>
      <c r="C120" s="16" t="s">
        <v>64</v>
      </c>
      <c r="D120" s="17">
        <v>738645</v>
      </c>
      <c r="E120" s="17">
        <v>0</v>
      </c>
      <c r="F120" s="18">
        <f t="shared" si="39"/>
        <v>738645</v>
      </c>
      <c r="G120" s="18">
        <v>79621</v>
      </c>
      <c r="H120" s="17">
        <v>79621</v>
      </c>
      <c r="I120" s="17">
        <f t="shared" si="40"/>
        <v>659024</v>
      </c>
    </row>
    <row r="121" spans="1:9" s="14" customFormat="1" ht="12.75" customHeight="1" x14ac:dyDescent="0.25">
      <c r="B121" s="15" t="s">
        <v>65</v>
      </c>
      <c r="C121" s="16" t="s">
        <v>66</v>
      </c>
      <c r="D121" s="17">
        <v>28917590</v>
      </c>
      <c r="E121" s="17">
        <v>0</v>
      </c>
      <c r="F121" s="18">
        <f t="shared" si="39"/>
        <v>28917590</v>
      </c>
      <c r="G121" s="18">
        <v>213046</v>
      </c>
      <c r="H121" s="17">
        <v>213046</v>
      </c>
      <c r="I121" s="17">
        <f t="shared" si="40"/>
        <v>28704544</v>
      </c>
    </row>
    <row r="122" spans="1:9" s="14" customFormat="1" ht="12.75" customHeight="1" x14ac:dyDescent="0.25">
      <c r="B122" s="15" t="s">
        <v>67</v>
      </c>
      <c r="C122" s="16" t="s">
        <v>68</v>
      </c>
      <c r="D122" s="17">
        <v>37198518</v>
      </c>
      <c r="E122" s="17">
        <v>0</v>
      </c>
      <c r="F122" s="18">
        <f t="shared" si="39"/>
        <v>37198518</v>
      </c>
      <c r="G122" s="18">
        <v>10324</v>
      </c>
      <c r="H122" s="17">
        <v>10324</v>
      </c>
      <c r="I122" s="17">
        <f t="shared" si="40"/>
        <v>37188194</v>
      </c>
    </row>
    <row r="123" spans="1:9" s="14" customFormat="1" ht="12.75" customHeight="1" x14ac:dyDescent="0.25">
      <c r="B123" s="15" t="s">
        <v>69</v>
      </c>
      <c r="C123" s="16" t="s">
        <v>70</v>
      </c>
      <c r="D123" s="17">
        <v>6714632</v>
      </c>
      <c r="E123" s="17">
        <v>0</v>
      </c>
      <c r="F123" s="18">
        <f t="shared" si="39"/>
        <v>6714632</v>
      </c>
      <c r="G123" s="18">
        <v>1398313</v>
      </c>
      <c r="H123" s="17">
        <v>1398313</v>
      </c>
      <c r="I123" s="17">
        <f t="shared" si="40"/>
        <v>5316319</v>
      </c>
    </row>
    <row r="124" spans="1:9" s="14" customFormat="1" ht="4.5" customHeight="1" x14ac:dyDescent="0.25">
      <c r="A124" s="24"/>
      <c r="B124" s="25"/>
      <c r="C124" s="26"/>
      <c r="D124" s="27"/>
      <c r="E124" s="27"/>
      <c r="F124" s="27"/>
      <c r="G124" s="28"/>
      <c r="H124" s="27"/>
      <c r="I124" s="27"/>
    </row>
    <row r="125" spans="1:9" s="14" customFormat="1" ht="25.5" customHeight="1" x14ac:dyDescent="0.25">
      <c r="A125" s="15" t="s">
        <v>71</v>
      </c>
      <c r="B125" s="23" t="s">
        <v>72</v>
      </c>
      <c r="C125" s="23"/>
      <c r="D125" s="17">
        <f>SUM(D126:D134)</f>
        <v>1779698853</v>
      </c>
      <c r="E125" s="17">
        <f t="shared" ref="E125:I125" si="41">SUM(E126:E134)</f>
        <v>0</v>
      </c>
      <c r="F125" s="17">
        <f t="shared" si="41"/>
        <v>1779698853</v>
      </c>
      <c r="G125" s="17">
        <f t="shared" si="41"/>
        <v>378506638</v>
      </c>
      <c r="H125" s="17">
        <f t="shared" si="41"/>
        <v>378506638</v>
      </c>
      <c r="I125" s="17">
        <f t="shared" si="41"/>
        <v>1401192215</v>
      </c>
    </row>
    <row r="126" spans="1:9" s="14" customFormat="1" ht="25.5" customHeight="1" x14ac:dyDescent="0.25">
      <c r="B126" s="15" t="s">
        <v>73</v>
      </c>
      <c r="C126" s="22" t="s">
        <v>74</v>
      </c>
      <c r="D126" s="17">
        <v>0</v>
      </c>
      <c r="E126" s="17">
        <v>0</v>
      </c>
      <c r="F126" s="18">
        <f t="shared" ref="F126:F130" si="42">D126+E126</f>
        <v>0</v>
      </c>
      <c r="G126" s="18">
        <v>0</v>
      </c>
      <c r="H126" s="17">
        <v>0</v>
      </c>
      <c r="I126" s="17">
        <f t="shared" ref="I126:I130" si="43">F126-G126</f>
        <v>0</v>
      </c>
    </row>
    <row r="127" spans="1:9" s="14" customFormat="1" ht="12.75" customHeight="1" x14ac:dyDescent="0.25">
      <c r="B127" s="15" t="s">
        <v>75</v>
      </c>
      <c r="C127" s="16" t="s">
        <v>76</v>
      </c>
      <c r="D127" s="17">
        <v>35833794</v>
      </c>
      <c r="E127" s="17">
        <v>0</v>
      </c>
      <c r="F127" s="18">
        <f t="shared" si="42"/>
        <v>35833794</v>
      </c>
      <c r="G127" s="18">
        <v>7366853</v>
      </c>
      <c r="H127" s="17">
        <v>7366853</v>
      </c>
      <c r="I127" s="17">
        <f t="shared" si="43"/>
        <v>28466941</v>
      </c>
    </row>
    <row r="128" spans="1:9" s="14" customFormat="1" ht="12.75" customHeight="1" x14ac:dyDescent="0.25">
      <c r="B128" s="15" t="s">
        <v>77</v>
      </c>
      <c r="C128" s="16" t="s">
        <v>78</v>
      </c>
      <c r="D128" s="17">
        <v>31442500</v>
      </c>
      <c r="E128" s="17">
        <v>0</v>
      </c>
      <c r="F128" s="18">
        <f t="shared" si="42"/>
        <v>31442500</v>
      </c>
      <c r="G128" s="18">
        <v>0</v>
      </c>
      <c r="H128" s="17">
        <v>0</v>
      </c>
      <c r="I128" s="17">
        <f t="shared" si="43"/>
        <v>31442500</v>
      </c>
    </row>
    <row r="129" spans="1:9" s="14" customFormat="1" ht="12.75" customHeight="1" x14ac:dyDescent="0.25">
      <c r="B129" s="15" t="s">
        <v>79</v>
      </c>
      <c r="C129" s="16" t="s">
        <v>80</v>
      </c>
      <c r="D129" s="17">
        <v>112422559</v>
      </c>
      <c r="E129" s="17">
        <v>0</v>
      </c>
      <c r="F129" s="18">
        <f t="shared" si="42"/>
        <v>112422559</v>
      </c>
      <c r="G129" s="18">
        <v>0</v>
      </c>
      <c r="H129" s="17">
        <v>0</v>
      </c>
      <c r="I129" s="17">
        <f t="shared" si="43"/>
        <v>112422559</v>
      </c>
    </row>
    <row r="130" spans="1:9" s="14" customFormat="1" ht="12.75" customHeight="1" x14ac:dyDescent="0.25">
      <c r="B130" s="15" t="s">
        <v>81</v>
      </c>
      <c r="C130" s="16" t="s">
        <v>82</v>
      </c>
      <c r="D130" s="17">
        <v>1600000000</v>
      </c>
      <c r="E130" s="17">
        <v>0</v>
      </c>
      <c r="F130" s="18">
        <f t="shared" si="42"/>
        <v>1600000000</v>
      </c>
      <c r="G130" s="18">
        <v>371139785</v>
      </c>
      <c r="H130" s="17">
        <v>371139785</v>
      </c>
      <c r="I130" s="17">
        <f t="shared" si="43"/>
        <v>1228860215</v>
      </c>
    </row>
    <row r="131" spans="1:9" s="14" customFormat="1" ht="25.5" customHeight="1" x14ac:dyDescent="0.25">
      <c r="B131" s="15" t="s">
        <v>83</v>
      </c>
      <c r="C131" s="22" t="s">
        <v>84</v>
      </c>
      <c r="D131" s="17">
        <v>0</v>
      </c>
      <c r="E131" s="17">
        <v>0</v>
      </c>
      <c r="F131" s="17">
        <v>0</v>
      </c>
      <c r="G131" s="18">
        <v>0</v>
      </c>
      <c r="H131" s="17">
        <v>0</v>
      </c>
      <c r="I131" s="17">
        <v>0</v>
      </c>
    </row>
    <row r="132" spans="1:9" s="14" customFormat="1" ht="12.75" customHeight="1" x14ac:dyDescent="0.25">
      <c r="B132" s="15" t="s">
        <v>85</v>
      </c>
      <c r="C132" s="16" t="s">
        <v>86</v>
      </c>
      <c r="D132" s="17">
        <v>0</v>
      </c>
      <c r="E132" s="17">
        <v>0</v>
      </c>
      <c r="F132" s="17">
        <v>0</v>
      </c>
      <c r="G132" s="18">
        <v>0</v>
      </c>
      <c r="H132" s="17">
        <v>0</v>
      </c>
      <c r="I132" s="17">
        <v>0</v>
      </c>
    </row>
    <row r="133" spans="1:9" s="14" customFormat="1" ht="12.75" customHeight="1" x14ac:dyDescent="0.25">
      <c r="B133" s="15" t="s">
        <v>87</v>
      </c>
      <c r="C133" s="16" t="s">
        <v>88</v>
      </c>
      <c r="D133" s="17">
        <v>0</v>
      </c>
      <c r="E133" s="17">
        <v>0</v>
      </c>
      <c r="F133" s="17">
        <v>0</v>
      </c>
      <c r="G133" s="18">
        <v>0</v>
      </c>
      <c r="H133" s="17">
        <v>0</v>
      </c>
      <c r="I133" s="17">
        <v>0</v>
      </c>
    </row>
    <row r="134" spans="1:9" s="14" customFormat="1" ht="12.75" customHeight="1" x14ac:dyDescent="0.25">
      <c r="B134" s="15" t="s">
        <v>89</v>
      </c>
      <c r="C134" s="16" t="s">
        <v>90</v>
      </c>
      <c r="D134" s="17">
        <v>0</v>
      </c>
      <c r="E134" s="17">
        <v>0</v>
      </c>
      <c r="F134" s="17">
        <v>0</v>
      </c>
      <c r="G134" s="18">
        <v>0</v>
      </c>
      <c r="H134" s="17">
        <v>0</v>
      </c>
      <c r="I134" s="17">
        <v>0</v>
      </c>
    </row>
    <row r="135" spans="1:9" s="14" customFormat="1" ht="4.5" customHeight="1" x14ac:dyDescent="0.25">
      <c r="B135" s="15"/>
      <c r="C135" s="16"/>
      <c r="D135" s="17"/>
      <c r="E135" s="17"/>
      <c r="F135" s="17"/>
      <c r="G135" s="18"/>
      <c r="H135" s="17"/>
      <c r="I135" s="17"/>
    </row>
    <row r="136" spans="1:9" s="14" customFormat="1" ht="12.75" customHeight="1" x14ac:dyDescent="0.25">
      <c r="A136" s="15" t="s">
        <v>91</v>
      </c>
      <c r="B136" s="21" t="s">
        <v>92</v>
      </c>
      <c r="C136" s="21"/>
      <c r="D136" s="17">
        <f>SUM(D137:D145)</f>
        <v>14994518</v>
      </c>
      <c r="E136" s="17">
        <f t="shared" ref="E136:I136" si="44">SUM(E137:E145)</f>
        <v>2044900</v>
      </c>
      <c r="F136" s="17">
        <f t="shared" si="44"/>
        <v>17039418</v>
      </c>
      <c r="G136" s="17">
        <f t="shared" si="44"/>
        <v>0</v>
      </c>
      <c r="H136" s="17">
        <f t="shared" si="44"/>
        <v>0</v>
      </c>
      <c r="I136" s="17">
        <f t="shared" si="44"/>
        <v>17039418</v>
      </c>
    </row>
    <row r="137" spans="1:9" s="14" customFormat="1" ht="12.75" customHeight="1" x14ac:dyDescent="0.25">
      <c r="B137" s="15" t="s">
        <v>93</v>
      </c>
      <c r="C137" s="16" t="s">
        <v>94</v>
      </c>
      <c r="D137" s="17">
        <v>12765420</v>
      </c>
      <c r="E137" s="17">
        <v>-327970</v>
      </c>
      <c r="F137" s="18">
        <f t="shared" ref="F137:F142" si="45">D137+E137</f>
        <v>12437450</v>
      </c>
      <c r="G137" s="18">
        <v>0</v>
      </c>
      <c r="H137" s="17">
        <v>0</v>
      </c>
      <c r="I137" s="17">
        <f t="shared" ref="I137:I145" si="46">F137-G137</f>
        <v>12437450</v>
      </c>
    </row>
    <row r="138" spans="1:9" s="14" customFormat="1" ht="12.75" customHeight="1" x14ac:dyDescent="0.25">
      <c r="B138" s="15" t="s">
        <v>95</v>
      </c>
      <c r="C138" s="16" t="s">
        <v>96</v>
      </c>
      <c r="D138" s="17">
        <v>0</v>
      </c>
      <c r="E138" s="17">
        <v>0</v>
      </c>
      <c r="F138" s="18">
        <f t="shared" si="45"/>
        <v>0</v>
      </c>
      <c r="G138" s="18">
        <v>0</v>
      </c>
      <c r="H138" s="17">
        <v>0</v>
      </c>
      <c r="I138" s="17">
        <f t="shared" si="46"/>
        <v>0</v>
      </c>
    </row>
    <row r="139" spans="1:9" s="14" customFormat="1" ht="12.75" customHeight="1" x14ac:dyDescent="0.25">
      <c r="B139" s="15" t="s">
        <v>97</v>
      </c>
      <c r="C139" s="16" t="s">
        <v>98</v>
      </c>
      <c r="D139" s="17">
        <v>0</v>
      </c>
      <c r="E139" s="17">
        <v>0</v>
      </c>
      <c r="F139" s="18">
        <f t="shared" si="45"/>
        <v>0</v>
      </c>
      <c r="G139" s="18">
        <v>0</v>
      </c>
      <c r="H139" s="17">
        <v>0</v>
      </c>
      <c r="I139" s="17">
        <f t="shared" si="46"/>
        <v>0</v>
      </c>
    </row>
    <row r="140" spans="1:9" s="14" customFormat="1" ht="12.75" customHeight="1" x14ac:dyDescent="0.25">
      <c r="B140" s="15" t="s">
        <v>99</v>
      </c>
      <c r="C140" s="16" t="s">
        <v>100</v>
      </c>
      <c r="D140" s="17">
        <v>390000</v>
      </c>
      <c r="E140" s="17">
        <v>254553</v>
      </c>
      <c r="F140" s="18">
        <f t="shared" si="45"/>
        <v>644553</v>
      </c>
      <c r="G140" s="18">
        <v>0</v>
      </c>
      <c r="H140" s="17">
        <v>0</v>
      </c>
      <c r="I140" s="17">
        <f t="shared" si="46"/>
        <v>644553</v>
      </c>
    </row>
    <row r="141" spans="1:9" s="14" customFormat="1" ht="12.75" customHeight="1" x14ac:dyDescent="0.25">
      <c r="B141" s="15" t="s">
        <v>101</v>
      </c>
      <c r="C141" s="16" t="s">
        <v>102</v>
      </c>
      <c r="D141" s="17">
        <v>0</v>
      </c>
      <c r="E141" s="17">
        <v>1126007</v>
      </c>
      <c r="F141" s="18">
        <f t="shared" si="45"/>
        <v>1126007</v>
      </c>
      <c r="G141" s="18">
        <v>0</v>
      </c>
      <c r="H141" s="17">
        <v>0</v>
      </c>
      <c r="I141" s="17">
        <f t="shared" si="46"/>
        <v>1126007</v>
      </c>
    </row>
    <row r="142" spans="1:9" s="14" customFormat="1" ht="12.75" customHeight="1" x14ac:dyDescent="0.25">
      <c r="B142" s="15" t="s">
        <v>103</v>
      </c>
      <c r="C142" s="16" t="s">
        <v>104</v>
      </c>
      <c r="D142" s="17">
        <v>1454200</v>
      </c>
      <c r="E142" s="17">
        <v>980000</v>
      </c>
      <c r="F142" s="18">
        <f t="shared" si="45"/>
        <v>2434200</v>
      </c>
      <c r="G142" s="18">
        <v>0</v>
      </c>
      <c r="H142" s="17">
        <v>0</v>
      </c>
      <c r="I142" s="17">
        <f t="shared" si="46"/>
        <v>2434200</v>
      </c>
    </row>
    <row r="143" spans="1:9" s="14" customFormat="1" ht="12.75" customHeight="1" x14ac:dyDescent="0.25">
      <c r="B143" s="15" t="s">
        <v>105</v>
      </c>
      <c r="C143" s="16" t="s">
        <v>106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f t="shared" si="46"/>
        <v>0</v>
      </c>
    </row>
    <row r="144" spans="1:9" s="14" customFormat="1" ht="12.75" customHeight="1" x14ac:dyDescent="0.25">
      <c r="B144" s="15" t="s">
        <v>107</v>
      </c>
      <c r="C144" s="16" t="s">
        <v>108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f t="shared" si="46"/>
        <v>0</v>
      </c>
    </row>
    <row r="145" spans="1:9" s="14" customFormat="1" ht="12.75" customHeight="1" x14ac:dyDescent="0.25">
      <c r="B145" s="15" t="s">
        <v>109</v>
      </c>
      <c r="C145" s="16" t="s">
        <v>110</v>
      </c>
      <c r="D145" s="17">
        <v>384898</v>
      </c>
      <c r="E145" s="17">
        <v>12310</v>
      </c>
      <c r="F145" s="18">
        <f t="shared" ref="F145" si="47">D145+E145</f>
        <v>397208</v>
      </c>
      <c r="G145" s="18">
        <v>0</v>
      </c>
      <c r="H145" s="17">
        <v>0</v>
      </c>
      <c r="I145" s="17">
        <f t="shared" si="46"/>
        <v>397208</v>
      </c>
    </row>
    <row r="146" spans="1:9" s="14" customFormat="1" ht="4.5" customHeight="1" x14ac:dyDescent="0.25">
      <c r="B146" s="15"/>
      <c r="C146" s="16"/>
      <c r="D146" s="17"/>
      <c r="E146" s="17"/>
      <c r="F146" s="17"/>
      <c r="G146" s="18"/>
      <c r="H146" s="17"/>
      <c r="I146" s="17"/>
    </row>
    <row r="147" spans="1:9" s="14" customFormat="1" ht="12.75" customHeight="1" x14ac:dyDescent="0.25">
      <c r="A147" s="15" t="s">
        <v>111</v>
      </c>
      <c r="B147" s="21" t="s">
        <v>112</v>
      </c>
      <c r="C147" s="21"/>
      <c r="D147" s="17">
        <f>SUM(D148:D150)</f>
        <v>1599739164</v>
      </c>
      <c r="E147" s="17">
        <f t="shared" ref="E147" si="48">SUM(E148:E150)</f>
        <v>78318202</v>
      </c>
      <c r="F147" s="17">
        <f>SUM(F148:F150)</f>
        <v>1678057366</v>
      </c>
      <c r="G147" s="17">
        <f>SUM(G148:G150)</f>
        <v>6286398</v>
      </c>
      <c r="H147" s="17">
        <f t="shared" ref="H147" si="49">SUM(H148:H150)</f>
        <v>6286398</v>
      </c>
      <c r="I147" s="17">
        <f>SUM(I148:I150)</f>
        <v>1671770968</v>
      </c>
    </row>
    <row r="148" spans="1:9" s="14" customFormat="1" ht="12.75" customHeight="1" x14ac:dyDescent="0.25">
      <c r="B148" s="15" t="s">
        <v>113</v>
      </c>
      <c r="C148" s="16" t="s">
        <v>114</v>
      </c>
      <c r="D148" s="17">
        <v>1382825639</v>
      </c>
      <c r="E148" s="17">
        <v>76869886</v>
      </c>
      <c r="F148" s="18">
        <f t="shared" ref="F148:F150" si="50">D148+E148</f>
        <v>1459695525</v>
      </c>
      <c r="G148" s="18">
        <v>6286398</v>
      </c>
      <c r="H148" s="17">
        <v>6286398</v>
      </c>
      <c r="I148" s="17">
        <f t="shared" ref="I148:I150" si="51">F148-G148</f>
        <v>1453409127</v>
      </c>
    </row>
    <row r="149" spans="1:9" s="14" customFormat="1" ht="12.75" customHeight="1" x14ac:dyDescent="0.25">
      <c r="B149" s="15" t="s">
        <v>115</v>
      </c>
      <c r="C149" s="16" t="s">
        <v>116</v>
      </c>
      <c r="D149" s="17">
        <v>216913525</v>
      </c>
      <c r="E149" s="17">
        <v>1448316</v>
      </c>
      <c r="F149" s="18">
        <f t="shared" si="50"/>
        <v>218361841</v>
      </c>
      <c r="G149" s="18">
        <v>0</v>
      </c>
      <c r="H149" s="17">
        <v>0</v>
      </c>
      <c r="I149" s="17">
        <f t="shared" si="51"/>
        <v>218361841</v>
      </c>
    </row>
    <row r="150" spans="1:9" s="14" customFormat="1" ht="12.75" customHeight="1" x14ac:dyDescent="0.25">
      <c r="B150" s="15" t="s">
        <v>117</v>
      </c>
      <c r="C150" s="16" t="s">
        <v>118</v>
      </c>
      <c r="D150" s="17">
        <v>0</v>
      </c>
      <c r="E150" s="17">
        <v>0</v>
      </c>
      <c r="F150" s="17">
        <f t="shared" si="50"/>
        <v>0</v>
      </c>
      <c r="G150" s="18">
        <v>0</v>
      </c>
      <c r="H150" s="17">
        <v>0</v>
      </c>
      <c r="I150" s="17">
        <f t="shared" si="51"/>
        <v>0</v>
      </c>
    </row>
    <row r="151" spans="1:9" s="14" customFormat="1" ht="4.5" customHeight="1" x14ac:dyDescent="0.25">
      <c r="B151" s="15"/>
      <c r="C151" s="16"/>
      <c r="D151" s="17"/>
      <c r="E151" s="17"/>
      <c r="F151" s="17"/>
      <c r="G151" s="18"/>
      <c r="H151" s="17"/>
      <c r="I151" s="17"/>
    </row>
    <row r="152" spans="1:9" s="14" customFormat="1" ht="12.75" customHeight="1" x14ac:dyDescent="0.25">
      <c r="A152" s="15" t="s">
        <v>119</v>
      </c>
      <c r="B152" s="21" t="s">
        <v>120</v>
      </c>
      <c r="C152" s="21"/>
      <c r="D152" s="17">
        <f>SUM(D153:D160)</f>
        <v>0</v>
      </c>
      <c r="E152" s="17">
        <f>SUM(E153:E160)</f>
        <v>41096853</v>
      </c>
      <c r="F152" s="17">
        <f t="shared" ref="F152:I152" si="52">SUM(F153:F160)</f>
        <v>41096853</v>
      </c>
      <c r="G152" s="17">
        <f t="shared" si="52"/>
        <v>0</v>
      </c>
      <c r="H152" s="17">
        <f t="shared" si="52"/>
        <v>0</v>
      </c>
      <c r="I152" s="17">
        <f t="shared" si="52"/>
        <v>41096853</v>
      </c>
    </row>
    <row r="153" spans="1:9" s="14" customFormat="1" ht="25.5" customHeight="1" x14ac:dyDescent="0.25">
      <c r="B153" s="15" t="s">
        <v>121</v>
      </c>
      <c r="C153" s="22" t="s">
        <v>122</v>
      </c>
      <c r="D153" s="17">
        <v>0</v>
      </c>
      <c r="E153" s="17">
        <v>0</v>
      </c>
      <c r="F153" s="17">
        <v>0</v>
      </c>
      <c r="G153" s="18">
        <v>0</v>
      </c>
      <c r="H153" s="17">
        <v>0</v>
      </c>
      <c r="I153" s="17">
        <v>0</v>
      </c>
    </row>
    <row r="154" spans="1:9" s="14" customFormat="1" ht="12.75" customHeight="1" x14ac:dyDescent="0.25">
      <c r="B154" s="15" t="s">
        <v>123</v>
      </c>
      <c r="C154" s="16" t="s">
        <v>124</v>
      </c>
      <c r="D154" s="17">
        <v>0</v>
      </c>
      <c r="E154" s="17">
        <v>0</v>
      </c>
      <c r="F154" s="17">
        <v>0</v>
      </c>
      <c r="G154" s="18">
        <v>0</v>
      </c>
      <c r="H154" s="17">
        <v>0</v>
      </c>
      <c r="I154" s="17">
        <v>0</v>
      </c>
    </row>
    <row r="155" spans="1:9" s="14" customFormat="1" ht="12.75" customHeight="1" x14ac:dyDescent="0.25">
      <c r="B155" s="15" t="s">
        <v>125</v>
      </c>
      <c r="C155" s="16" t="s">
        <v>126</v>
      </c>
      <c r="D155" s="17">
        <v>0</v>
      </c>
      <c r="E155" s="17">
        <v>0</v>
      </c>
      <c r="F155" s="17">
        <v>0</v>
      </c>
      <c r="G155" s="18">
        <v>0</v>
      </c>
      <c r="H155" s="17">
        <v>0</v>
      </c>
      <c r="I155" s="17">
        <v>0</v>
      </c>
    </row>
    <row r="156" spans="1:9" s="14" customFormat="1" ht="12.75" customHeight="1" x14ac:dyDescent="0.25">
      <c r="B156" s="15" t="s">
        <v>127</v>
      </c>
      <c r="C156" s="16" t="s">
        <v>128</v>
      </c>
      <c r="D156" s="17">
        <v>0</v>
      </c>
      <c r="E156" s="17">
        <v>0</v>
      </c>
      <c r="F156" s="17">
        <v>0</v>
      </c>
      <c r="G156" s="18">
        <v>0</v>
      </c>
      <c r="H156" s="17">
        <v>0</v>
      </c>
      <c r="I156" s="17">
        <v>0</v>
      </c>
    </row>
    <row r="157" spans="1:9" s="14" customFormat="1" ht="25.5" customHeight="1" x14ac:dyDescent="0.25">
      <c r="B157" s="15" t="s">
        <v>129</v>
      </c>
      <c r="C157" s="22" t="s">
        <v>130</v>
      </c>
      <c r="D157" s="17">
        <v>0</v>
      </c>
      <c r="E157" s="17">
        <v>0</v>
      </c>
      <c r="F157" s="18">
        <f t="shared" ref="F157" si="53">D157+E157</f>
        <v>0</v>
      </c>
      <c r="G157" s="18">
        <v>0</v>
      </c>
      <c r="H157" s="17">
        <v>0</v>
      </c>
      <c r="I157" s="17">
        <f t="shared" ref="I157" si="54">F157-G157</f>
        <v>0</v>
      </c>
    </row>
    <row r="158" spans="1:9" s="14" customFormat="1" ht="12.75" customHeight="1" x14ac:dyDescent="0.25">
      <c r="C158" s="16" t="s">
        <v>131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</row>
    <row r="159" spans="1:9" s="14" customFormat="1" ht="12.75" customHeight="1" x14ac:dyDescent="0.25">
      <c r="B159" s="15" t="s">
        <v>132</v>
      </c>
      <c r="C159" s="16" t="s">
        <v>133</v>
      </c>
      <c r="D159" s="17">
        <v>0</v>
      </c>
      <c r="E159" s="17">
        <v>0</v>
      </c>
      <c r="F159" s="17">
        <v>0</v>
      </c>
      <c r="G159" s="18">
        <v>0</v>
      </c>
      <c r="H159" s="17">
        <v>0</v>
      </c>
      <c r="I159" s="17">
        <v>0</v>
      </c>
    </row>
    <row r="160" spans="1:9" s="14" customFormat="1" ht="25.5" customHeight="1" x14ac:dyDescent="0.25">
      <c r="B160" s="15" t="s">
        <v>134</v>
      </c>
      <c r="C160" s="22" t="s">
        <v>135</v>
      </c>
      <c r="D160" s="17">
        <v>0</v>
      </c>
      <c r="E160" s="17">
        <v>41096853</v>
      </c>
      <c r="F160" s="18">
        <f t="shared" ref="F160" si="55">D160+E160</f>
        <v>41096853</v>
      </c>
      <c r="G160" s="18">
        <v>0</v>
      </c>
      <c r="H160" s="17">
        <v>0</v>
      </c>
      <c r="I160" s="17">
        <f t="shared" ref="I160" si="56">F160-G160</f>
        <v>41096853</v>
      </c>
    </row>
    <row r="161" spans="1:9" s="14" customFormat="1" ht="4.5" customHeight="1" x14ac:dyDescent="0.25">
      <c r="B161" s="15"/>
      <c r="C161" s="22"/>
      <c r="D161" s="17"/>
      <c r="E161" s="17"/>
      <c r="F161" s="17"/>
      <c r="G161" s="18"/>
      <c r="H161" s="17"/>
      <c r="I161" s="17"/>
    </row>
    <row r="162" spans="1:9" s="14" customFormat="1" ht="12.75" customHeight="1" x14ac:dyDescent="0.25">
      <c r="A162" s="15" t="s">
        <v>136</v>
      </c>
      <c r="B162" s="35" t="s">
        <v>137</v>
      </c>
      <c r="C162" s="35"/>
      <c r="D162" s="17">
        <f>SUM(D163:D165)</f>
        <v>16164397139</v>
      </c>
      <c r="E162" s="17">
        <f t="shared" ref="E162:I162" si="57">SUM(E163:E165)</f>
        <v>6182713</v>
      </c>
      <c r="F162" s="17">
        <f t="shared" si="57"/>
        <v>16170579852</v>
      </c>
      <c r="G162" s="17">
        <f t="shared" si="57"/>
        <v>4664721300</v>
      </c>
      <c r="H162" s="17">
        <f t="shared" si="57"/>
        <v>4664721300</v>
      </c>
      <c r="I162" s="17">
        <f t="shared" si="57"/>
        <v>11505858552</v>
      </c>
    </row>
    <row r="163" spans="1:9" s="14" customFormat="1" ht="12.75" customHeight="1" x14ac:dyDescent="0.25">
      <c r="B163" s="15" t="s">
        <v>138</v>
      </c>
      <c r="C163" s="16" t="s">
        <v>139</v>
      </c>
      <c r="D163" s="17">
        <v>0</v>
      </c>
      <c r="E163" s="17">
        <v>0</v>
      </c>
      <c r="F163" s="17">
        <v>0</v>
      </c>
      <c r="G163" s="18">
        <v>0</v>
      </c>
      <c r="H163" s="17">
        <v>0</v>
      </c>
      <c r="I163" s="17">
        <v>0</v>
      </c>
    </row>
    <row r="164" spans="1:9" s="14" customFormat="1" ht="12.75" customHeight="1" x14ac:dyDescent="0.25">
      <c r="B164" s="15" t="s">
        <v>140</v>
      </c>
      <c r="C164" s="16" t="s">
        <v>141</v>
      </c>
      <c r="D164" s="17">
        <v>16164397139</v>
      </c>
      <c r="E164" s="17">
        <v>6182713</v>
      </c>
      <c r="F164" s="18">
        <f t="shared" ref="F164:F165" si="58">D164+E164</f>
        <v>16170579852</v>
      </c>
      <c r="G164" s="18">
        <v>4664721300</v>
      </c>
      <c r="H164" s="17">
        <v>4664721300</v>
      </c>
      <c r="I164" s="17">
        <f t="shared" ref="I164:I165" si="59">F164-G164</f>
        <v>11505858552</v>
      </c>
    </row>
    <row r="165" spans="1:9" s="14" customFormat="1" ht="12.75" customHeight="1" x14ac:dyDescent="0.25">
      <c r="B165" s="15" t="s">
        <v>142</v>
      </c>
      <c r="C165" s="16" t="s">
        <v>143</v>
      </c>
      <c r="D165" s="17">
        <v>0</v>
      </c>
      <c r="E165" s="17"/>
      <c r="F165" s="18">
        <f t="shared" si="58"/>
        <v>0</v>
      </c>
      <c r="G165" s="18">
        <v>0</v>
      </c>
      <c r="H165" s="17">
        <v>0</v>
      </c>
      <c r="I165" s="17">
        <f t="shared" si="59"/>
        <v>0</v>
      </c>
    </row>
    <row r="166" spans="1:9" s="14" customFormat="1" ht="4.5" customHeight="1" x14ac:dyDescent="0.25">
      <c r="B166" s="15"/>
      <c r="C166" s="16"/>
      <c r="D166" s="17"/>
      <c r="E166" s="17"/>
      <c r="F166" s="17"/>
      <c r="G166" s="18"/>
      <c r="H166" s="17"/>
      <c r="I166" s="17"/>
    </row>
    <row r="167" spans="1:9" s="14" customFormat="1" ht="12.75" customHeight="1" x14ac:dyDescent="0.25">
      <c r="A167" s="15" t="s">
        <v>144</v>
      </c>
      <c r="B167" s="35" t="s">
        <v>145</v>
      </c>
      <c r="C167" s="35"/>
      <c r="D167" s="17">
        <f>SUM(D168:D174)</f>
        <v>932411963</v>
      </c>
      <c r="E167" s="17">
        <f t="shared" ref="E167:I167" si="60">SUM(E168:E174)</f>
        <v>0</v>
      </c>
      <c r="F167" s="17">
        <f t="shared" si="60"/>
        <v>932411963</v>
      </c>
      <c r="G167" s="17">
        <f t="shared" si="60"/>
        <v>175287250</v>
      </c>
      <c r="H167" s="17">
        <f t="shared" si="60"/>
        <v>175287250</v>
      </c>
      <c r="I167" s="17">
        <f t="shared" si="60"/>
        <v>757124713</v>
      </c>
    </row>
    <row r="168" spans="1:9" s="14" customFormat="1" ht="12.75" customHeight="1" x14ac:dyDescent="0.25">
      <c r="B168" s="15" t="s">
        <v>146</v>
      </c>
      <c r="C168" s="16" t="s">
        <v>147</v>
      </c>
      <c r="D168" s="17">
        <v>132006638</v>
      </c>
      <c r="E168" s="17">
        <v>0</v>
      </c>
      <c r="F168" s="18">
        <f t="shared" ref="F168:F169" si="61">D168+E168</f>
        <v>132006638</v>
      </c>
      <c r="G168" s="18">
        <v>35762620</v>
      </c>
      <c r="H168" s="17">
        <v>35762620</v>
      </c>
      <c r="I168" s="17">
        <f t="shared" ref="I168:I169" si="62">F168-G168</f>
        <v>96244018</v>
      </c>
    </row>
    <row r="169" spans="1:9" s="14" customFormat="1" ht="12.75" customHeight="1" x14ac:dyDescent="0.25">
      <c r="B169" s="15" t="s">
        <v>148</v>
      </c>
      <c r="C169" s="16" t="s">
        <v>149</v>
      </c>
      <c r="D169" s="17">
        <v>800405325</v>
      </c>
      <c r="E169" s="17">
        <v>0</v>
      </c>
      <c r="F169" s="18">
        <f t="shared" si="61"/>
        <v>800405325</v>
      </c>
      <c r="G169" s="18">
        <v>139524630</v>
      </c>
      <c r="H169" s="17">
        <v>139524630</v>
      </c>
      <c r="I169" s="17">
        <f t="shared" si="62"/>
        <v>660880695</v>
      </c>
    </row>
    <row r="170" spans="1:9" s="14" customFormat="1" ht="12.75" customHeight="1" x14ac:dyDescent="0.25">
      <c r="B170" s="15" t="s">
        <v>150</v>
      </c>
      <c r="C170" s="16" t="s">
        <v>151</v>
      </c>
      <c r="D170" s="17">
        <v>0</v>
      </c>
      <c r="E170" s="17">
        <v>0</v>
      </c>
      <c r="F170" s="17">
        <v>0</v>
      </c>
      <c r="G170" s="18">
        <v>0</v>
      </c>
      <c r="H170" s="17">
        <v>0</v>
      </c>
      <c r="I170" s="17">
        <v>0</v>
      </c>
    </row>
    <row r="171" spans="1:9" s="14" customFormat="1" ht="12.75" customHeight="1" x14ac:dyDescent="0.25">
      <c r="B171" s="15" t="s">
        <v>152</v>
      </c>
      <c r="C171" s="16" t="s">
        <v>153</v>
      </c>
      <c r="D171" s="17">
        <v>0</v>
      </c>
      <c r="E171" s="17">
        <v>0</v>
      </c>
      <c r="F171" s="17">
        <v>0</v>
      </c>
      <c r="G171" s="18">
        <v>0</v>
      </c>
      <c r="H171" s="17">
        <v>0</v>
      </c>
      <c r="I171" s="17">
        <v>0</v>
      </c>
    </row>
    <row r="172" spans="1:9" s="14" customFormat="1" ht="12.75" customHeight="1" x14ac:dyDescent="0.25">
      <c r="B172" s="15" t="s">
        <v>154</v>
      </c>
      <c r="C172" s="16" t="s">
        <v>155</v>
      </c>
      <c r="D172" s="17">
        <v>0</v>
      </c>
      <c r="E172" s="17">
        <v>0</v>
      </c>
      <c r="F172" s="17">
        <v>0</v>
      </c>
      <c r="G172" s="18">
        <v>0</v>
      </c>
      <c r="H172" s="17">
        <v>0</v>
      </c>
      <c r="I172" s="17">
        <v>0</v>
      </c>
    </row>
    <row r="173" spans="1:9" s="14" customFormat="1" ht="12.75" customHeight="1" x14ac:dyDescent="0.25">
      <c r="B173" s="15" t="s">
        <v>156</v>
      </c>
      <c r="C173" s="16" t="s">
        <v>157</v>
      </c>
      <c r="D173" s="17">
        <v>0</v>
      </c>
      <c r="E173" s="17">
        <v>0</v>
      </c>
      <c r="F173" s="17">
        <v>0</v>
      </c>
      <c r="G173" s="18">
        <v>0</v>
      </c>
      <c r="H173" s="17">
        <v>0</v>
      </c>
      <c r="I173" s="17">
        <v>0</v>
      </c>
    </row>
    <row r="174" spans="1:9" s="14" customFormat="1" ht="25.5" customHeight="1" x14ac:dyDescent="0.25">
      <c r="B174" s="15" t="s">
        <v>158</v>
      </c>
      <c r="C174" s="22" t="s">
        <v>159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f t="shared" ref="I174" si="63">F174-G174</f>
        <v>0</v>
      </c>
    </row>
    <row r="175" spans="1:9" s="14" customFormat="1" ht="6" customHeight="1" x14ac:dyDescent="0.25">
      <c r="B175" s="15"/>
      <c r="C175" s="22"/>
      <c r="D175" s="17"/>
      <c r="E175" s="17"/>
      <c r="F175" s="17"/>
      <c r="G175" s="18"/>
      <c r="H175" s="17"/>
      <c r="I175" s="17"/>
    </row>
    <row r="176" spans="1:9" s="38" customFormat="1" ht="12.75" customHeight="1" x14ac:dyDescent="0.25">
      <c r="A176" s="36" t="s">
        <v>161</v>
      </c>
      <c r="B176" s="36"/>
      <c r="C176" s="36"/>
      <c r="D176" s="37">
        <f t="shared" ref="D176:I176" si="64">SUM(D10,D93)</f>
        <v>69940928628</v>
      </c>
      <c r="E176" s="37">
        <f t="shared" si="64"/>
        <v>-560895738</v>
      </c>
      <c r="F176" s="37">
        <f t="shared" si="64"/>
        <v>69380032890</v>
      </c>
      <c r="G176" s="37">
        <f t="shared" si="64"/>
        <v>14910211847</v>
      </c>
      <c r="H176" s="37">
        <f t="shared" si="64"/>
        <v>14772192908</v>
      </c>
      <c r="I176" s="37">
        <f t="shared" si="64"/>
        <v>54469821043</v>
      </c>
    </row>
    <row r="177" spans="1:9" s="2" customFormat="1" ht="12.75" customHeight="1" x14ac:dyDescent="0.25">
      <c r="A177" s="39" t="s">
        <v>162</v>
      </c>
      <c r="B177" s="39"/>
      <c r="C177" s="39"/>
      <c r="D177" s="40"/>
      <c r="E177" s="40"/>
      <c r="F177" s="40"/>
      <c r="G177" s="40"/>
      <c r="H177" s="40"/>
      <c r="I177" s="40"/>
    </row>
    <row r="178" spans="1:9" s="41" customFormat="1" x14ac:dyDescent="0.25">
      <c r="D178" s="42"/>
      <c r="E178" s="42"/>
      <c r="F178" s="42"/>
      <c r="G178" s="42"/>
      <c r="H178" s="42"/>
      <c r="I178" s="42"/>
    </row>
    <row r="179" spans="1:9" s="46" customFormat="1" x14ac:dyDescent="0.2">
      <c r="A179" s="43"/>
      <c r="B179" s="43"/>
      <c r="C179" s="44"/>
      <c r="D179" s="45"/>
      <c r="E179" s="45"/>
      <c r="F179" s="45"/>
      <c r="G179" s="45"/>
      <c r="H179" s="45"/>
      <c r="I179" s="45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2021-05-18T15:14:02Z</dcterms:created>
  <dcterms:modified xsi:type="dcterms:W3CDTF">2021-05-18T15:14:03Z</dcterms:modified>
</cp:coreProperties>
</file>