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Autonomos 2021\"/>
    </mc:Choice>
  </mc:AlternateContent>
  <bookViews>
    <workbookView xWindow="0" yWindow="0" windowWidth="19200" windowHeight="11295"/>
  </bookViews>
  <sheets>
    <sheet name="11 Clasif x O.G" sheetId="1" r:id="rId1"/>
  </sheets>
  <externalReferences>
    <externalReference r:id="rId2"/>
    <externalReference r:id="rId3"/>
    <externalReference r:id="rId4"/>
    <externalReference r:id="rId5"/>
  </externalReferences>
  <definedNames>
    <definedName name="_def1">#REF!</definedName>
    <definedName name="_inf2005">[1]sibamexbd!$A$25:$D$421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'[2]Reestructur.2002'!$F$3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'[2]Reestructur.2002'!$F$3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[3]TAB09!$B$13:$H$13,[3]TAB09!$B$29:$H$29</definedName>
    <definedName name="Totales_2">#REF!</definedName>
    <definedName name="Totales_3">#REF!</definedName>
    <definedName name="Totales_4">#REF!</definedName>
    <definedName name="Universo">#REF!</definedName>
    <definedName name="X">'[4]29JUNIO2007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2" i="1" l="1"/>
  <c r="H92" i="1" s="1"/>
  <c r="G86" i="1"/>
  <c r="F86" i="1"/>
  <c r="D86" i="1"/>
  <c r="C86" i="1"/>
  <c r="E86" i="1" s="1"/>
  <c r="H86" i="1" s="1"/>
  <c r="D80" i="1"/>
  <c r="E78" i="1"/>
  <c r="H78" i="1" s="1"/>
  <c r="H76" i="1"/>
  <c r="G71" i="1"/>
  <c r="F71" i="1"/>
  <c r="D71" i="1"/>
  <c r="C71" i="1"/>
  <c r="E71" i="1" s="1"/>
  <c r="H71" i="1" s="1"/>
  <c r="E69" i="1"/>
  <c r="H68" i="1"/>
  <c r="E68" i="1"/>
  <c r="E67" i="1"/>
  <c r="G66" i="1"/>
  <c r="F66" i="1"/>
  <c r="D66" i="1"/>
  <c r="C66" i="1"/>
  <c r="E66" i="1" s="1"/>
  <c r="H66" i="1" s="1"/>
  <c r="E64" i="1"/>
  <c r="H64" i="1" s="1"/>
  <c r="E63" i="1"/>
  <c r="H63" i="1" s="1"/>
  <c r="E62" i="1"/>
  <c r="H61" i="1"/>
  <c r="E61" i="1"/>
  <c r="H60" i="1"/>
  <c r="E60" i="1"/>
  <c r="H59" i="1"/>
  <c r="E59" i="1"/>
  <c r="H58" i="1"/>
  <c r="E58" i="1"/>
  <c r="H57" i="1"/>
  <c r="E57" i="1"/>
  <c r="H56" i="1"/>
  <c r="E56" i="1"/>
  <c r="G55" i="1"/>
  <c r="F55" i="1"/>
  <c r="D55" i="1"/>
  <c r="C55" i="1"/>
  <c r="E55" i="1" s="1"/>
  <c r="H55" i="1" s="1"/>
  <c r="E54" i="1"/>
  <c r="E48" i="1"/>
  <c r="H48" i="1" s="1"/>
  <c r="E47" i="1"/>
  <c r="H47" i="1" s="1"/>
  <c r="E45" i="1"/>
  <c r="H45" i="1" s="1"/>
  <c r="G44" i="1"/>
  <c r="F44" i="1"/>
  <c r="D44" i="1"/>
  <c r="C44" i="1"/>
  <c r="E44" i="1" s="1"/>
  <c r="H44" i="1" s="1"/>
  <c r="E42" i="1"/>
  <c r="H42" i="1" s="1"/>
  <c r="E41" i="1"/>
  <c r="H41" i="1" s="1"/>
  <c r="E40" i="1"/>
  <c r="H40" i="1" s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G33" i="1"/>
  <c r="F33" i="1"/>
  <c r="D33" i="1"/>
  <c r="C33" i="1"/>
  <c r="E33" i="1" s="1"/>
  <c r="H33" i="1" s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G22" i="1"/>
  <c r="F22" i="1"/>
  <c r="D22" i="1"/>
  <c r="C22" i="1"/>
  <c r="E22" i="1" s="1"/>
  <c r="H22" i="1" s="1"/>
  <c r="E20" i="1"/>
  <c r="H20" i="1" s="1"/>
  <c r="E19" i="1"/>
  <c r="E18" i="1"/>
  <c r="H18" i="1" s="1"/>
  <c r="E17" i="1"/>
  <c r="H17" i="1" s="1"/>
  <c r="E16" i="1"/>
  <c r="H16" i="1" s="1"/>
  <c r="E15" i="1"/>
  <c r="H15" i="1" s="1"/>
  <c r="E14" i="1"/>
  <c r="H14" i="1" s="1"/>
  <c r="G13" i="1"/>
  <c r="F13" i="1"/>
  <c r="D13" i="1"/>
  <c r="C13" i="1"/>
  <c r="E13" i="1" s="1"/>
  <c r="H13" i="1" s="1"/>
  <c r="G11" i="1"/>
  <c r="F11" i="1"/>
  <c r="D11" i="1"/>
  <c r="C11" i="1"/>
  <c r="E11" i="1" s="1"/>
  <c r="H11" i="1" s="1"/>
</calcChain>
</file>

<file path=xl/sharedStrings.xml><?xml version="1.0" encoding="utf-8"?>
<sst xmlns="http://schemas.openxmlformats.org/spreadsheetml/2006/main" count="91" uniqueCount="90">
  <si>
    <t>GOBIERNO CONSTITUCIONAL DEL ESTADO DE CHIAPAS</t>
  </si>
  <si>
    <t>ÓRGANOS AUTÓNOMOS</t>
  </si>
  <si>
    <t>ESTADO ANALÍTICO DEL EJERCICIO DEL PRESUPUESTO DE EGRESOS</t>
  </si>
  <si>
    <t>CLASIFICACIÓN POR OBJETO DEL GASTO (CAPÍTULO Y CONCEPTO)</t>
  </si>
  <si>
    <t>DEL 1 DE ENERO AL 31 DE MARZO 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</si>
  <si>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</si>
  <si>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</si>
  <si>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</si>
  <si>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</si>
  <si>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</si>
  <si>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</si>
  <si>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</si>
  <si>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</si>
  <si>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( 1 + 2 )</t>
  </si>
  <si>
    <t>6 = ( 3 - 4 )</t>
  </si>
  <si>
    <t>TOTAL DEL GASTO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</si>
  <si>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</si>
  <si>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</si>
  <si>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</si>
  <si>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</si>
  <si>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</si>
  <si>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</si>
  <si>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</si>
  <si>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Estimulos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</si>
  <si>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</si>
  <si>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</si>
  <si>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</si>
  <si>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</si>
  <si>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</si>
  <si>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</si>
  <si>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</si>
  <si>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</si>
  <si>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</si>
  <si>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</si>
  <si>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</si>
  <si>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</si>
  <si>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</si>
  <si>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Servicos</t>
  </si>
  <si>
    <t>Servicios Financieros, Bancarios y Comerciales</t>
  </si>
  <si>
    <t>Servicios de Instalación, Reparación, Mantenimiento y Conservación</t>
  </si>
  <si>
    <t>Servicios de Comunicación,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</si>
  <si>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</si>
  <si>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</si>
  <si>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</si>
  <si>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</si>
  <si>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</si>
  <si>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</si>
  <si>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</si>
  <si>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</si>
  <si>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</si>
  <si>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</si>
  <si>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</si>
  <si>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</si>
  <si>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</si>
  <si>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</si>
  <si>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</si>
  <si>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</si>
  <si>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</si>
  <si>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</si>
  <si>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</si>
  <si>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</si>
  <si>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</si>
  <si>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</si>
  <si>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</si>
  <si>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</si>
  <si>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</si>
  <si>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</si>
  <si>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</si>
  <si>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</si>
  <si>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</si>
  <si>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</si>
  <si>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Titulos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</si>
  <si>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</si>
  <si>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</si>
  <si>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</si>
  <si>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</si>
  <si>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</si>
  <si>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 xml:space="preserve">Participaciones </t>
  </si>
  <si>
    <t>Aportaciones</t>
  </si>
  <si>
    <t>Convenios</t>
  </si>
  <si>
    <t xml:space="preserve">     Impuestos Diversos</t>
  </si>
  <si>
    <t>Impuestos Diversos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</si>
  <si>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</si>
  <si>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</si>
  <si>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</si>
  <si>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</si>
  <si>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</si>
  <si>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</si>
  <si>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Adeudos deEjercicios Fiscales Anteriores (ADEFAS)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</si>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</sst>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0;\(#\ ###\ ###\ ##0\)"/>
  </numFmts>
  <fonts count="1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9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36">
    <xf numFmtId="0" fontId="0" fillId="0" borderId="0" xfId="0"/>
    <xf numFmtId="0" fontId="6" fillId="3" borderId="3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/>
    </xf>
    <xf numFmtId="164" fontId="8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164" fontId="9" fillId="0" borderId="0" xfId="2" applyNumberFormat="1" applyFont="1" applyFill="1" applyBorder="1" applyAlignment="1">
      <alignment vertical="top"/>
    </xf>
    <xf numFmtId="0" fontId="9" fillId="0" borderId="0" xfId="2" applyFont="1" applyFill="1" applyBorder="1" applyAlignment="1">
      <alignment vertical="top"/>
    </xf>
    <xf numFmtId="0" fontId="10" fillId="0" borderId="0" xfId="2" applyFont="1" applyFill="1" applyBorder="1" applyAlignment="1">
      <alignment vertical="top"/>
    </xf>
    <xf numFmtId="164" fontId="10" fillId="0" borderId="0" xfId="2" applyNumberFormat="1" applyFont="1" applyFill="1" applyBorder="1" applyAlignment="1">
      <alignment vertical="top"/>
    </xf>
    <xf numFmtId="0" fontId="7" fillId="0" borderId="0" xfId="2" applyFill="1" applyBorder="1" applyAlignment="1">
      <alignment vertical="top"/>
    </xf>
    <xf numFmtId="0" fontId="10" fillId="0" borderId="0" xfId="2" applyFont="1" applyFill="1" applyBorder="1" applyAlignment="1">
      <alignment vertical="top" wrapText="1"/>
    </xf>
    <xf numFmtId="0" fontId="10" fillId="0" borderId="0" xfId="2" applyFont="1" applyFill="1" applyBorder="1" applyAlignment="1">
      <alignment horizontal="justify" vertical="top" wrapText="1"/>
    </xf>
    <xf numFmtId="0" fontId="10" fillId="0" borderId="0" xfId="2" applyFont="1" applyFill="1" applyBorder="1" applyAlignment="1">
      <alignment horizontal="justify" vertical="top"/>
    </xf>
    <xf numFmtId="0" fontId="7" fillId="0" borderId="0" xfId="2" applyFill="1" applyBorder="1"/>
    <xf numFmtId="0" fontId="0" fillId="0" borderId="0" xfId="0" applyBorder="1"/>
    <xf numFmtId="0" fontId="7" fillId="0" borderId="7" xfId="2" applyFill="1" applyBorder="1"/>
    <xf numFmtId="0" fontId="7" fillId="0" borderId="0" xfId="2" applyFill="1" applyBorder="1" applyAlignment="1"/>
    <xf numFmtId="0" fontId="13" fillId="0" borderId="0" xfId="1" applyFont="1" applyFill="1"/>
    <xf numFmtId="0" fontId="0" fillId="0" borderId="0" xfId="0" applyFill="1"/>
    <xf numFmtId="0" fontId="13" fillId="0" borderId="0" xfId="1" applyFont="1"/>
    <xf numFmtId="0" fontId="9" fillId="0" borderId="0" xfId="2" applyFont="1" applyFill="1" applyBorder="1" applyAlignment="1">
      <alignment horizontal="left" vertical="top"/>
    </xf>
    <xf numFmtId="0" fontId="9" fillId="0" borderId="0" xfId="2" applyFont="1" applyFill="1" applyBorder="1" applyAlignment="1">
      <alignment horizontal="justify"/>
    </xf>
    <xf numFmtId="0" fontId="10" fillId="0" borderId="0" xfId="2" applyFont="1" applyFill="1" applyBorder="1" applyAlignment="1">
      <alignment horizontal="justify"/>
    </xf>
    <xf numFmtId="0" fontId="9" fillId="0" borderId="0" xfId="2" applyFont="1" applyFill="1" applyBorder="1" applyAlignment="1">
      <alignment horizontal="justify" vertical="top" wrapText="1"/>
    </xf>
    <xf numFmtId="0" fontId="5" fillId="3" borderId="1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/>
    </xf>
    <xf numFmtId="0" fontId="3" fillId="2" borderId="0" xfId="1" applyFont="1" applyFill="1" applyBorder="1" applyAlignment="1">
      <alignment horizontal="center"/>
    </xf>
    <xf numFmtId="0" fontId="4" fillId="2" borderId="0" xfId="1" applyFont="1" applyFill="1" applyBorder="1" applyAlignment="1">
      <alignment horizontal="center"/>
    </xf>
  </cellXfs>
  <cellStyles count="3">
    <cellStyle name="Normal" xfId="0" builtinId="0"/>
    <cellStyle name="Normal 15" xfId="1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97"/>
  <sheetViews>
    <sheetView showGridLines="0" tabSelected="1" workbookViewId="0">
      <selection activeCell="C9" sqref="A9:XFD72"/>
    </sheetView>
  </sheetViews>
  <sheetFormatPr baseColWidth="10" defaultRowHeight="12.75" x14ac:dyDescent="0.2"/>
  <cols>
    <col min="1" max="1" width="2.7109375" style="21" customWidth="1"/>
    <col min="2" max="2" width="47.85546875" style="21" customWidth="1"/>
    <col min="3" max="3" width="13.7109375" style="21" customWidth="1"/>
    <col min="4" max="4" width="14.28515625" style="21" bestFit="1" customWidth="1"/>
    <col min="5" max="7" width="14.7109375" style="21" customWidth="1"/>
    <col min="8" max="8" width="14.28515625" style="21" customWidth="1"/>
  </cols>
  <sheetData>
    <row r="1" spans="1:8" x14ac:dyDescent="0.2">
      <c r="A1" s="33" t="s">
        <v>0</v>
      </c>
      <c r="B1" s="33"/>
      <c r="C1" s="33"/>
      <c r="D1" s="33"/>
      <c r="E1" s="33"/>
      <c r="F1" s="33"/>
      <c r="G1" s="33"/>
      <c r="H1" s="33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3" spans="1:8" x14ac:dyDescent="0.2">
      <c r="A3" s="33" t="s">
        <v>2</v>
      </c>
      <c r="B3" s="33"/>
      <c r="C3" s="33"/>
      <c r="D3" s="33"/>
      <c r="E3" s="33"/>
      <c r="F3" s="33"/>
      <c r="G3" s="33"/>
      <c r="H3" s="33"/>
    </row>
    <row r="4" spans="1:8" x14ac:dyDescent="0.2">
      <c r="A4" s="33" t="s">
        <v>3</v>
      </c>
      <c r="B4" s="33"/>
      <c r="C4" s="33"/>
      <c r="D4" s="33"/>
      <c r="E4" s="33"/>
      <c r="F4" s="33"/>
      <c r="G4" s="33"/>
      <c r="H4" s="33"/>
    </row>
    <row r="5" spans="1:8" x14ac:dyDescent="0.2">
      <c r="A5" s="34" t="s">
        <v>4</v>
      </c>
      <c r="B5" s="34"/>
      <c r="C5" s="34"/>
      <c r="D5" s="34"/>
      <c r="E5" s="34"/>
      <c r="F5" s="34"/>
      <c r="G5" s="34"/>
      <c r="H5" s="34"/>
    </row>
    <row r="6" spans="1:8" x14ac:dyDescent="0.2">
      <c r="A6" s="35" t="s">
        <v>5</v>
      </c>
      <c r="B6" s="35"/>
      <c r="C6" s="35"/>
      <c r="D6" s="35"/>
      <c r="E6" s="35"/>
      <c r="F6" s="35"/>
      <c r="G6" s="35"/>
      <c r="H6" s="35"/>
    </row>
    <row r="7" spans="1:8" x14ac:dyDescent="0.2">
      <c r="A7" s="26"/>
      <c r="B7" s="26"/>
      <c r="C7" s="29" t="s">
        <v>6</v>
      </c>
      <c r="D7" s="29"/>
      <c r="E7" s="29"/>
      <c r="F7" s="29"/>
      <c r="G7" s="29"/>
      <c r="H7" s="30" t="s">
        <v>7</v>
      </c>
    </row>
    <row r="8" spans="1:8" ht="24" x14ac:dyDescent="0.2">
      <c r="A8" s="27"/>
      <c r="B8" s="27"/>
      <c r="C8" s="1" t="s">
        <v>8</v>
      </c>
      <c r="D8" s="1" t="s">
        <v>9</v>
      </c>
      <c r="E8" s="1" t="s">
        <v>10</v>
      </c>
      <c r="F8" s="1" t="s">
        <v>11</v>
      </c>
      <c r="G8" s="1" t="s">
        <v>12</v>
      </c>
      <c r="H8" s="31"/>
    </row>
    <row r="9" spans="1:8" x14ac:dyDescent="0.2">
      <c r="A9" s="28"/>
      <c r="B9" s="28"/>
      <c r="C9" s="2">
        <v>1</v>
      </c>
      <c r="D9" s="2">
        <v>2</v>
      </c>
      <c r="E9" s="2" t="s">
        <v>13</v>
      </c>
      <c r="F9" s="2">
        <v>4</v>
      </c>
      <c r="G9" s="2">
        <v>5</v>
      </c>
      <c r="H9" s="3" t="s">
        <v>14</v>
      </c>
    </row>
    <row r="10" spans="1:8" s="6" customFormat="1" ht="2.25" customHeight="1" x14ac:dyDescent="0.2">
      <c r="A10" s="4"/>
      <c r="B10" s="4"/>
      <c r="C10" s="5"/>
      <c r="D10" s="5"/>
      <c r="E10" s="5"/>
      <c r="F10" s="5"/>
      <c r="G10" s="5"/>
      <c r="H10" s="5"/>
    </row>
    <row r="11" spans="1:8" s="6" customFormat="1" ht="16.5" customHeight="1" x14ac:dyDescent="0.2">
      <c r="A11" s="32" t="s">
        <v>15</v>
      </c>
      <c r="B11" s="32" t="s">
        <v>15</v>
      </c>
      <c r="C11" s="5">
        <f>SUM(C13,C22,C33,C44,C55,C66,C71,C86)</f>
        <v>3858727714</v>
      </c>
      <c r="D11" s="5">
        <f>SUM(D13,D22,D33,D44,D55,D66,D71,D86)</f>
        <v>200927680</v>
      </c>
      <c r="E11" s="5">
        <f>C11+D11</f>
        <v>4059655394</v>
      </c>
      <c r="F11" s="5">
        <f>SUM(F13,F22,F33,F44,F55,F66,F71,F86)</f>
        <v>856820387</v>
      </c>
      <c r="G11" s="5">
        <f>SUM(G13,G22,G33,G44,G55,G66,G71,G86)</f>
        <v>839945392</v>
      </c>
      <c r="H11" s="5">
        <f>SUM(E11-F11)</f>
        <v>3202835007</v>
      </c>
    </row>
    <row r="12" spans="1:8" s="6" customFormat="1" ht="12" customHeight="1" x14ac:dyDescent="0.2">
      <c r="A12" s="4"/>
      <c r="B12" s="4"/>
      <c r="C12" s="5"/>
      <c r="D12" s="5"/>
      <c r="E12" s="5"/>
      <c r="F12" s="5"/>
      <c r="G12" s="5"/>
      <c r="H12" s="5"/>
    </row>
    <row r="13" spans="1:8" s="8" customFormat="1" ht="12" x14ac:dyDescent="0.2">
      <c r="A13" s="22" t="s">
        <v>16</v>
      </c>
      <c r="B13" s="22"/>
      <c r="C13" s="7">
        <f>SUM(C14:C20)</f>
        <v>1177614213</v>
      </c>
      <c r="D13" s="7">
        <f>SUM(D14:D20)</f>
        <v>27080555</v>
      </c>
      <c r="E13" s="7">
        <f>C13+D13</f>
        <v>1204694768</v>
      </c>
      <c r="F13" s="7">
        <f>SUM(F14:F20)</f>
        <v>164404831</v>
      </c>
      <c r="G13" s="7">
        <f>SUM(G14:G20)</f>
        <v>150048165</v>
      </c>
      <c r="H13" s="7">
        <f>SUM(E13-F13)</f>
        <v>1040289937</v>
      </c>
    </row>
    <row r="14" spans="1:8" s="9" customFormat="1" ht="12" customHeight="1" x14ac:dyDescent="0.2">
      <c r="B14" s="9" t="s">
        <v>17</v>
      </c>
      <c r="C14" s="10">
        <v>382486584</v>
      </c>
      <c r="D14" s="10">
        <v>5548281</v>
      </c>
      <c r="E14" s="10">
        <f t="shared" ref="E14:E31" si="0">C14+D14</f>
        <v>388034865</v>
      </c>
      <c r="F14" s="10">
        <v>72101402</v>
      </c>
      <c r="G14" s="10">
        <v>64222323</v>
      </c>
      <c r="H14" s="10">
        <f>E14-F14</f>
        <v>315933463</v>
      </c>
    </row>
    <row r="15" spans="1:8" s="11" customFormat="1" ht="12.75" customHeight="1" x14ac:dyDescent="0.2">
      <c r="A15" s="9"/>
      <c r="B15" s="9" t="s">
        <v>18</v>
      </c>
      <c r="C15" s="10">
        <v>69189849</v>
      </c>
      <c r="D15" s="10">
        <v>4657862</v>
      </c>
      <c r="E15" s="10">
        <f t="shared" si="0"/>
        <v>73847711</v>
      </c>
      <c r="F15" s="10">
        <v>4009623</v>
      </c>
      <c r="G15" s="10">
        <v>1703652</v>
      </c>
      <c r="H15" s="10">
        <f>E15-F15</f>
        <v>69838088</v>
      </c>
    </row>
    <row r="16" spans="1:8" s="11" customFormat="1" ht="12.75" customHeight="1" x14ac:dyDescent="0.2">
      <c r="A16" s="9"/>
      <c r="B16" s="9" t="s">
        <v>19</v>
      </c>
      <c r="C16" s="10">
        <v>521114178</v>
      </c>
      <c r="D16" s="10">
        <v>9825055</v>
      </c>
      <c r="E16" s="10">
        <f t="shared" si="0"/>
        <v>530939233</v>
      </c>
      <c r="F16" s="10">
        <v>64825181</v>
      </c>
      <c r="G16" s="10">
        <v>61791824</v>
      </c>
      <c r="H16" s="10">
        <f t="shared" ref="H16:H20" si="1">E16-F16</f>
        <v>466114052</v>
      </c>
    </row>
    <row r="17" spans="1:8" s="11" customFormat="1" ht="12.75" customHeight="1" x14ac:dyDescent="0.2">
      <c r="A17" s="9"/>
      <c r="B17" s="9" t="s">
        <v>20</v>
      </c>
      <c r="C17" s="10">
        <v>88934630</v>
      </c>
      <c r="D17" s="10">
        <v>923513</v>
      </c>
      <c r="E17" s="10">
        <f t="shared" si="0"/>
        <v>89858143</v>
      </c>
      <c r="F17" s="10">
        <v>7849370</v>
      </c>
      <c r="G17" s="10">
        <v>7215563</v>
      </c>
      <c r="H17" s="10">
        <f t="shared" si="1"/>
        <v>82008773</v>
      </c>
    </row>
    <row r="18" spans="1:8" s="11" customFormat="1" ht="12.75" customHeight="1" x14ac:dyDescent="0.2">
      <c r="A18" s="9"/>
      <c r="B18" s="9" t="s">
        <v>21</v>
      </c>
      <c r="C18" s="10">
        <v>79958401</v>
      </c>
      <c r="D18" s="10">
        <v>1568904</v>
      </c>
      <c r="E18" s="10">
        <f t="shared" si="0"/>
        <v>81527305</v>
      </c>
      <c r="F18" s="10">
        <v>15146955</v>
      </c>
      <c r="G18" s="10">
        <v>14645503</v>
      </c>
      <c r="H18" s="10">
        <f t="shared" si="1"/>
        <v>66380350</v>
      </c>
    </row>
    <row r="19" spans="1:8" s="11" customFormat="1" ht="12.75" customHeight="1" x14ac:dyDescent="0.2">
      <c r="A19" s="9"/>
      <c r="B19" s="9" t="s">
        <v>22</v>
      </c>
      <c r="C19" s="10">
        <v>2525871</v>
      </c>
      <c r="D19" s="10">
        <v>-342886</v>
      </c>
      <c r="E19" s="10">
        <f t="shared" si="0"/>
        <v>2182985</v>
      </c>
      <c r="F19" s="10">
        <v>0</v>
      </c>
      <c r="G19" s="10">
        <v>0</v>
      </c>
      <c r="H19" s="10">
        <v>0</v>
      </c>
    </row>
    <row r="20" spans="1:8" s="11" customFormat="1" ht="12.75" customHeight="1" x14ac:dyDescent="0.2">
      <c r="A20" s="9"/>
      <c r="B20" s="9" t="s">
        <v>23</v>
      </c>
      <c r="C20" s="10">
        <v>33404700</v>
      </c>
      <c r="D20" s="10">
        <v>4899826</v>
      </c>
      <c r="E20" s="10">
        <f t="shared" si="0"/>
        <v>38304526</v>
      </c>
      <c r="F20" s="10">
        <v>472300</v>
      </c>
      <c r="G20" s="10">
        <v>469300</v>
      </c>
      <c r="H20" s="10">
        <f t="shared" si="1"/>
        <v>37832226</v>
      </c>
    </row>
    <row r="21" spans="1:8" s="6" customFormat="1" ht="3.75" customHeight="1" x14ac:dyDescent="0.2">
      <c r="A21" s="4"/>
      <c r="B21" s="4"/>
      <c r="C21" s="5"/>
      <c r="D21" s="5"/>
      <c r="E21" s="10"/>
      <c r="F21" s="5"/>
      <c r="G21" s="5"/>
      <c r="H21" s="5"/>
    </row>
    <row r="22" spans="1:8" s="8" customFormat="1" ht="12" x14ac:dyDescent="0.2">
      <c r="A22" s="22" t="s">
        <v>24</v>
      </c>
      <c r="B22" s="22"/>
      <c r="C22" s="7">
        <f>SUM(C23:C31)</f>
        <v>240808028</v>
      </c>
      <c r="D22" s="7">
        <f>SUM(D23:D31)</f>
        <v>13243652</v>
      </c>
      <c r="E22" s="7">
        <f>C22+D22</f>
        <v>254051680</v>
      </c>
      <c r="F22" s="7">
        <f>SUM(F23:F31)</f>
        <v>81994805</v>
      </c>
      <c r="G22" s="7">
        <f>SUM(G23:G31)</f>
        <v>81716096</v>
      </c>
      <c r="H22" s="7">
        <f>SUM(E22-F22)</f>
        <v>172056875</v>
      </c>
    </row>
    <row r="23" spans="1:8" s="11" customFormat="1" ht="24" customHeight="1" x14ac:dyDescent="0.2">
      <c r="A23" s="12"/>
      <c r="B23" s="13" t="s">
        <v>25</v>
      </c>
      <c r="C23" s="10">
        <v>135335552</v>
      </c>
      <c r="D23" s="10">
        <v>29286230</v>
      </c>
      <c r="E23" s="10">
        <f t="shared" si="0"/>
        <v>164621782</v>
      </c>
      <c r="F23" s="10">
        <v>72664644</v>
      </c>
      <c r="G23" s="10">
        <v>72608429</v>
      </c>
      <c r="H23" s="10">
        <f t="shared" ref="H23:H31" si="2">E23-F23</f>
        <v>91957138</v>
      </c>
    </row>
    <row r="24" spans="1:8" s="11" customFormat="1" ht="12.75" customHeight="1" x14ac:dyDescent="0.2">
      <c r="A24" s="9"/>
      <c r="B24" s="9" t="s">
        <v>26</v>
      </c>
      <c r="C24" s="10">
        <v>27129044</v>
      </c>
      <c r="D24" s="10">
        <v>598606</v>
      </c>
      <c r="E24" s="10">
        <f t="shared" si="0"/>
        <v>27727650</v>
      </c>
      <c r="F24" s="10">
        <v>2913291</v>
      </c>
      <c r="G24" s="10">
        <v>2808626</v>
      </c>
      <c r="H24" s="10">
        <f t="shared" si="2"/>
        <v>24814359</v>
      </c>
    </row>
    <row r="25" spans="1:8" s="11" customFormat="1" ht="24" customHeight="1" x14ac:dyDescent="0.2">
      <c r="A25" s="9"/>
      <c r="B25" s="13" t="s">
        <v>27</v>
      </c>
      <c r="C25" s="10">
        <v>3000</v>
      </c>
      <c r="D25" s="10">
        <v>0</v>
      </c>
      <c r="E25" s="10">
        <f t="shared" si="0"/>
        <v>3000</v>
      </c>
      <c r="F25" s="10">
        <v>0</v>
      </c>
      <c r="G25" s="10">
        <v>0</v>
      </c>
      <c r="H25" s="10">
        <f t="shared" si="2"/>
        <v>3000</v>
      </c>
    </row>
    <row r="26" spans="1:8" s="11" customFormat="1" ht="12.75" customHeight="1" x14ac:dyDescent="0.2">
      <c r="A26" s="9"/>
      <c r="B26" s="9" t="s">
        <v>28</v>
      </c>
      <c r="C26" s="10">
        <v>517809</v>
      </c>
      <c r="D26" s="10">
        <v>1200712</v>
      </c>
      <c r="E26" s="10">
        <f t="shared" si="0"/>
        <v>1718521</v>
      </c>
      <c r="F26" s="10">
        <v>688435</v>
      </c>
      <c r="G26" s="10">
        <v>688166</v>
      </c>
      <c r="H26" s="10">
        <f t="shared" si="2"/>
        <v>1030086</v>
      </c>
    </row>
    <row r="27" spans="1:8" s="11" customFormat="1" ht="12.75" customHeight="1" x14ac:dyDescent="0.2">
      <c r="A27" s="9"/>
      <c r="B27" s="9" t="s">
        <v>29</v>
      </c>
      <c r="C27" s="10">
        <v>7697288</v>
      </c>
      <c r="D27" s="10">
        <v>-1940982</v>
      </c>
      <c r="E27" s="10">
        <f t="shared" si="0"/>
        <v>5756306</v>
      </c>
      <c r="F27" s="10">
        <v>2320232</v>
      </c>
      <c r="G27" s="10">
        <v>2301296</v>
      </c>
      <c r="H27" s="10">
        <f t="shared" si="2"/>
        <v>3436074</v>
      </c>
    </row>
    <row r="28" spans="1:8" s="11" customFormat="1" ht="12.75" customHeight="1" x14ac:dyDescent="0.2">
      <c r="A28" s="9"/>
      <c r="B28" s="9" t="s">
        <v>30</v>
      </c>
      <c r="C28" s="10">
        <v>46564361</v>
      </c>
      <c r="D28" s="10">
        <v>-3172118</v>
      </c>
      <c r="E28" s="10">
        <f t="shared" si="0"/>
        <v>43392243</v>
      </c>
      <c r="F28" s="10">
        <v>3250113</v>
      </c>
      <c r="G28" s="10">
        <v>3178863</v>
      </c>
      <c r="H28" s="10">
        <f t="shared" si="2"/>
        <v>40142130</v>
      </c>
    </row>
    <row r="29" spans="1:8" s="11" customFormat="1" ht="24" customHeight="1" x14ac:dyDescent="0.2">
      <c r="A29" s="9"/>
      <c r="B29" s="13" t="s">
        <v>31</v>
      </c>
      <c r="C29" s="10">
        <v>17974333</v>
      </c>
      <c r="D29" s="10">
        <v>-12796057</v>
      </c>
      <c r="E29" s="10">
        <f t="shared" si="0"/>
        <v>5178276</v>
      </c>
      <c r="F29" s="10">
        <v>47285</v>
      </c>
      <c r="G29" s="10">
        <v>47285</v>
      </c>
      <c r="H29" s="10">
        <f t="shared" si="2"/>
        <v>5130991</v>
      </c>
    </row>
    <row r="30" spans="1:8" s="11" customFormat="1" ht="12.75" customHeight="1" x14ac:dyDescent="0.2">
      <c r="A30" s="9"/>
      <c r="B30" s="9" t="s">
        <v>32</v>
      </c>
      <c r="C30" s="10">
        <v>4821040</v>
      </c>
      <c r="D30" s="10">
        <v>-131521</v>
      </c>
      <c r="E30" s="10">
        <f t="shared" si="0"/>
        <v>4689519</v>
      </c>
      <c r="F30" s="10">
        <v>0</v>
      </c>
      <c r="G30" s="10">
        <v>0</v>
      </c>
      <c r="H30" s="10">
        <f>E30-F30</f>
        <v>4689519</v>
      </c>
    </row>
    <row r="31" spans="1:8" s="11" customFormat="1" ht="12.75" customHeight="1" x14ac:dyDescent="0.2">
      <c r="A31" s="9"/>
      <c r="B31" s="9" t="s">
        <v>33</v>
      </c>
      <c r="C31" s="10">
        <v>765601</v>
      </c>
      <c r="D31" s="10">
        <v>198782</v>
      </c>
      <c r="E31" s="10">
        <f t="shared" si="0"/>
        <v>964383</v>
      </c>
      <c r="F31" s="10">
        <v>110805</v>
      </c>
      <c r="G31" s="10">
        <v>83431</v>
      </c>
      <c r="H31" s="10">
        <f t="shared" si="2"/>
        <v>853578</v>
      </c>
    </row>
    <row r="32" spans="1:8" s="6" customFormat="1" ht="3.75" customHeight="1" x14ac:dyDescent="0.2">
      <c r="A32" s="4"/>
      <c r="B32" s="4"/>
      <c r="C32" s="5"/>
      <c r="D32" s="5"/>
      <c r="E32" s="10"/>
      <c r="F32" s="5"/>
      <c r="G32" s="5"/>
      <c r="H32" s="5"/>
    </row>
    <row r="33" spans="1:8" s="8" customFormat="1" ht="12" x14ac:dyDescent="0.2">
      <c r="A33" s="22" t="s">
        <v>34</v>
      </c>
      <c r="B33" s="22"/>
      <c r="C33" s="7">
        <f>SUM(C34:C42)</f>
        <v>496741199</v>
      </c>
      <c r="D33" s="7">
        <f>SUM(D34:D42)</f>
        <v>39670043</v>
      </c>
      <c r="E33" s="7">
        <f>C33+D33</f>
        <v>536411242</v>
      </c>
      <c r="F33" s="7">
        <f>SUM(F34:F42)</f>
        <v>87442529</v>
      </c>
      <c r="G33" s="7">
        <f>SUM(G34:G42)</f>
        <v>86851237</v>
      </c>
      <c r="H33" s="7">
        <f>SUM(E33-F33)</f>
        <v>448968713</v>
      </c>
    </row>
    <row r="34" spans="1:8" s="11" customFormat="1" ht="12.75" customHeight="1" x14ac:dyDescent="0.2">
      <c r="A34" s="9"/>
      <c r="B34" s="9" t="s">
        <v>35</v>
      </c>
      <c r="C34" s="10">
        <v>48238149</v>
      </c>
      <c r="D34" s="10">
        <v>2311483</v>
      </c>
      <c r="E34" s="10">
        <f t="shared" ref="E34:E71" si="3">C34+D34</f>
        <v>50549632</v>
      </c>
      <c r="F34" s="10">
        <v>10353233</v>
      </c>
      <c r="G34" s="10">
        <v>10133561</v>
      </c>
      <c r="H34" s="10">
        <f t="shared" ref="H34:H42" si="4">E34-F34</f>
        <v>40196399</v>
      </c>
    </row>
    <row r="35" spans="1:8" s="11" customFormat="1" ht="12.75" customHeight="1" x14ac:dyDescent="0.2">
      <c r="A35" s="9"/>
      <c r="B35" s="9" t="s">
        <v>36</v>
      </c>
      <c r="C35" s="10">
        <v>46057161</v>
      </c>
      <c r="D35" s="10">
        <v>8834575</v>
      </c>
      <c r="E35" s="10">
        <f t="shared" si="3"/>
        <v>54891736</v>
      </c>
      <c r="F35" s="10">
        <v>2622683</v>
      </c>
      <c r="G35" s="10">
        <v>2554781</v>
      </c>
      <c r="H35" s="10">
        <f t="shared" si="4"/>
        <v>52269053</v>
      </c>
    </row>
    <row r="36" spans="1:8" s="11" customFormat="1" ht="24" customHeight="1" x14ac:dyDescent="0.2">
      <c r="A36" s="9"/>
      <c r="B36" s="13" t="s">
        <v>37</v>
      </c>
      <c r="C36" s="10">
        <v>235151683</v>
      </c>
      <c r="D36" s="10">
        <v>7088702</v>
      </c>
      <c r="E36" s="10">
        <f t="shared" si="3"/>
        <v>242240385</v>
      </c>
      <c r="F36" s="10">
        <v>61157718</v>
      </c>
      <c r="G36" s="10">
        <v>61058746</v>
      </c>
      <c r="H36" s="10">
        <f t="shared" si="4"/>
        <v>181082667</v>
      </c>
    </row>
    <row r="37" spans="1:8" s="11" customFormat="1" ht="12.75" customHeight="1" x14ac:dyDescent="0.2">
      <c r="A37" s="9"/>
      <c r="B37" s="9" t="s">
        <v>38</v>
      </c>
      <c r="C37" s="10">
        <v>41645373</v>
      </c>
      <c r="D37" s="10">
        <v>-12394142</v>
      </c>
      <c r="E37" s="10">
        <f t="shared" si="3"/>
        <v>29251231</v>
      </c>
      <c r="F37" s="10">
        <v>4273366</v>
      </c>
      <c r="G37" s="10">
        <v>4273366</v>
      </c>
      <c r="H37" s="10">
        <f t="shared" si="4"/>
        <v>24977865</v>
      </c>
    </row>
    <row r="38" spans="1:8" s="11" customFormat="1" ht="24" customHeight="1" x14ac:dyDescent="0.2">
      <c r="A38" s="9"/>
      <c r="B38" s="13" t="s">
        <v>39</v>
      </c>
      <c r="C38" s="10">
        <v>44524149</v>
      </c>
      <c r="D38" s="10">
        <v>-3743923</v>
      </c>
      <c r="E38" s="10">
        <f t="shared" si="3"/>
        <v>40780226</v>
      </c>
      <c r="F38" s="10">
        <v>1997639</v>
      </c>
      <c r="G38" s="10">
        <v>1942911</v>
      </c>
      <c r="H38" s="10">
        <f t="shared" si="4"/>
        <v>38782587</v>
      </c>
    </row>
    <row r="39" spans="1:8" s="11" customFormat="1" ht="12.75" customHeight="1" x14ac:dyDescent="0.2">
      <c r="A39" s="9"/>
      <c r="B39" s="9" t="s">
        <v>40</v>
      </c>
      <c r="C39" s="10">
        <v>4950130</v>
      </c>
      <c r="D39" s="10">
        <v>2467500</v>
      </c>
      <c r="E39" s="10">
        <f t="shared" si="3"/>
        <v>7417630</v>
      </c>
      <c r="F39" s="10">
        <v>485857</v>
      </c>
      <c r="G39" s="10">
        <v>454805</v>
      </c>
      <c r="H39" s="10">
        <f t="shared" si="4"/>
        <v>6931773</v>
      </c>
    </row>
    <row r="40" spans="1:8" s="11" customFormat="1" ht="12.75" customHeight="1" x14ac:dyDescent="0.2">
      <c r="A40" s="9"/>
      <c r="B40" s="9" t="s">
        <v>41</v>
      </c>
      <c r="C40" s="10">
        <v>51377981</v>
      </c>
      <c r="D40" s="10">
        <v>5342656</v>
      </c>
      <c r="E40" s="10">
        <f t="shared" si="3"/>
        <v>56720637</v>
      </c>
      <c r="F40" s="10">
        <v>1197549</v>
      </c>
      <c r="G40" s="10">
        <v>1184244</v>
      </c>
      <c r="H40" s="10">
        <f t="shared" si="4"/>
        <v>55523088</v>
      </c>
    </row>
    <row r="41" spans="1:8" s="11" customFormat="1" ht="12.75" customHeight="1" x14ac:dyDescent="0.2">
      <c r="A41" s="9"/>
      <c r="B41" s="9" t="s">
        <v>42</v>
      </c>
      <c r="C41" s="10">
        <v>586369</v>
      </c>
      <c r="D41" s="10">
        <v>28657521</v>
      </c>
      <c r="E41" s="10">
        <f t="shared" si="3"/>
        <v>29243890</v>
      </c>
      <c r="F41" s="10">
        <v>2395761</v>
      </c>
      <c r="G41" s="10">
        <v>2365605</v>
      </c>
      <c r="H41" s="10">
        <f t="shared" si="4"/>
        <v>26848129</v>
      </c>
    </row>
    <row r="42" spans="1:8" s="11" customFormat="1" ht="12.75" customHeight="1" x14ac:dyDescent="0.2">
      <c r="A42" s="9"/>
      <c r="B42" s="9" t="s">
        <v>43</v>
      </c>
      <c r="C42" s="10">
        <v>24210204</v>
      </c>
      <c r="D42" s="10">
        <v>1105671</v>
      </c>
      <c r="E42" s="10">
        <f t="shared" si="3"/>
        <v>25315875</v>
      </c>
      <c r="F42" s="10">
        <v>2958723</v>
      </c>
      <c r="G42" s="10">
        <v>2883218</v>
      </c>
      <c r="H42" s="10">
        <f t="shared" si="4"/>
        <v>22357152</v>
      </c>
    </row>
    <row r="43" spans="1:8" s="6" customFormat="1" ht="3.75" customHeight="1" x14ac:dyDescent="0.2">
      <c r="A43" s="4"/>
      <c r="B43" s="4"/>
      <c r="C43" s="5"/>
      <c r="D43" s="5"/>
      <c r="E43" s="10"/>
      <c r="F43" s="5"/>
      <c r="G43" s="5"/>
      <c r="H43" s="5"/>
    </row>
    <row r="44" spans="1:8" s="9" customFormat="1" ht="24" customHeight="1" x14ac:dyDescent="0.2">
      <c r="A44" s="25" t="s">
        <v>44</v>
      </c>
      <c r="B44" s="25"/>
      <c r="C44" s="7">
        <f>SUM(C45:C53)</f>
        <v>1842547629</v>
      </c>
      <c r="D44" s="7">
        <f>SUM(D45:D53)</f>
        <v>102861733</v>
      </c>
      <c r="E44" s="7">
        <f t="shared" si="3"/>
        <v>1945409362</v>
      </c>
      <c r="F44" s="7">
        <f>SUM(F45:F53)</f>
        <v>509755766</v>
      </c>
      <c r="G44" s="7">
        <f>SUM(G45:G53)</f>
        <v>508107438</v>
      </c>
      <c r="H44" s="7">
        <f>SUM(E44-F44)</f>
        <v>1435653596</v>
      </c>
    </row>
    <row r="45" spans="1:8" s="9" customFormat="1" ht="12" customHeight="1" x14ac:dyDescent="0.2">
      <c r="A45" s="14"/>
      <c r="B45" s="14" t="s">
        <v>45</v>
      </c>
      <c r="C45" s="10">
        <v>1580180104</v>
      </c>
      <c r="D45" s="10">
        <v>99736261</v>
      </c>
      <c r="E45" s="10">
        <f t="shared" si="3"/>
        <v>1679916365</v>
      </c>
      <c r="F45" s="10">
        <v>454544826</v>
      </c>
      <c r="G45" s="10">
        <v>454544826</v>
      </c>
      <c r="H45" s="10">
        <f t="shared" ref="H45:H48" si="5">E45-F45</f>
        <v>1225371539</v>
      </c>
    </row>
    <row r="46" spans="1:8" s="11" customFormat="1" ht="12.75" customHeight="1" x14ac:dyDescent="0.2">
      <c r="A46" s="9"/>
      <c r="B46" s="9" t="s">
        <v>46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</row>
    <row r="47" spans="1:8" s="11" customFormat="1" ht="12.75" customHeight="1" x14ac:dyDescent="0.2">
      <c r="A47" s="9"/>
      <c r="B47" s="9" t="s">
        <v>47</v>
      </c>
      <c r="C47" s="10">
        <v>22480654</v>
      </c>
      <c r="D47" s="10">
        <v>-554549</v>
      </c>
      <c r="E47" s="10">
        <f t="shared" si="3"/>
        <v>21926105</v>
      </c>
      <c r="F47" s="10">
        <v>1970337</v>
      </c>
      <c r="G47" s="10">
        <v>1949192</v>
      </c>
      <c r="H47" s="10">
        <f t="shared" si="5"/>
        <v>19955768</v>
      </c>
    </row>
    <row r="48" spans="1:8" s="11" customFormat="1" ht="12.75" customHeight="1" x14ac:dyDescent="0.2">
      <c r="A48" s="9"/>
      <c r="B48" s="9" t="s">
        <v>48</v>
      </c>
      <c r="C48" s="10">
        <v>239886871</v>
      </c>
      <c r="D48" s="10">
        <v>3680021</v>
      </c>
      <c r="E48" s="10">
        <f t="shared" si="3"/>
        <v>243566892</v>
      </c>
      <c r="F48" s="10">
        <v>53240603</v>
      </c>
      <c r="G48" s="10">
        <v>51613420</v>
      </c>
      <c r="H48" s="10">
        <f t="shared" si="5"/>
        <v>190326289</v>
      </c>
    </row>
    <row r="49" spans="1:8" s="11" customFormat="1" ht="12.75" customHeight="1" x14ac:dyDescent="0.2">
      <c r="A49" s="9"/>
      <c r="B49" s="9" t="s">
        <v>49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</row>
    <row r="50" spans="1:8" s="11" customFormat="1" ht="12.75" customHeight="1" x14ac:dyDescent="0.2">
      <c r="A50" s="9"/>
      <c r="B50" s="9" t="s">
        <v>50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</row>
    <row r="51" spans="1:8" s="11" customFormat="1" ht="12.75" customHeight="1" x14ac:dyDescent="0.2">
      <c r="A51" s="9"/>
      <c r="B51" s="9" t="s">
        <v>51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</row>
    <row r="52" spans="1:8" s="11" customFormat="1" ht="12.75" customHeight="1" x14ac:dyDescent="0.2">
      <c r="A52" s="9"/>
      <c r="B52" s="9" t="s">
        <v>52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</row>
    <row r="53" spans="1:8" s="11" customFormat="1" ht="12.75" customHeight="1" x14ac:dyDescent="0.2">
      <c r="A53" s="9"/>
      <c r="B53" s="9" t="s">
        <v>53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</row>
    <row r="54" spans="1:8" s="6" customFormat="1" ht="3" customHeight="1" x14ac:dyDescent="0.2">
      <c r="A54" s="4"/>
      <c r="B54" s="4"/>
      <c r="C54" s="5"/>
      <c r="D54" s="5"/>
      <c r="E54" s="10">
        <f t="shared" si="3"/>
        <v>0</v>
      </c>
      <c r="F54" s="5"/>
      <c r="G54" s="5"/>
      <c r="H54" s="5"/>
    </row>
    <row r="55" spans="1:8" s="8" customFormat="1" ht="12" x14ac:dyDescent="0.2">
      <c r="A55" s="22" t="s">
        <v>54</v>
      </c>
      <c r="B55" s="22"/>
      <c r="C55" s="7">
        <f>SUM(C56:C64)</f>
        <v>75076645</v>
      </c>
      <c r="D55" s="7">
        <f>SUM(D56:D64)</f>
        <v>-8836414</v>
      </c>
      <c r="E55" s="7">
        <f t="shared" si="3"/>
        <v>66240231</v>
      </c>
      <c r="F55" s="7">
        <f>SUM(F56:F64)</f>
        <v>11836018</v>
      </c>
      <c r="G55" s="7">
        <f>SUM(G56:G64)</f>
        <v>11836018</v>
      </c>
      <c r="H55" s="7">
        <f>SUM(E55-F55)</f>
        <v>54404213</v>
      </c>
    </row>
    <row r="56" spans="1:8" s="11" customFormat="1" ht="12.75" customHeight="1" x14ac:dyDescent="0.2">
      <c r="A56" s="9"/>
      <c r="B56" s="9" t="s">
        <v>55</v>
      </c>
      <c r="C56" s="10">
        <v>18439144</v>
      </c>
      <c r="D56" s="10">
        <v>-14704288</v>
      </c>
      <c r="E56" s="10">
        <f t="shared" si="3"/>
        <v>3734856</v>
      </c>
      <c r="F56" s="10">
        <v>1925223</v>
      </c>
      <c r="G56" s="10">
        <v>1925223</v>
      </c>
      <c r="H56" s="10">
        <f t="shared" ref="H56:H64" si="6">E56-F56</f>
        <v>1809633</v>
      </c>
    </row>
    <row r="57" spans="1:8" s="11" customFormat="1" ht="12.75" customHeight="1" x14ac:dyDescent="0.2">
      <c r="A57" s="9"/>
      <c r="B57" s="9" t="s">
        <v>56</v>
      </c>
      <c r="C57" s="10">
        <v>3785470</v>
      </c>
      <c r="D57" s="10">
        <v>-3429179</v>
      </c>
      <c r="E57" s="10">
        <f t="shared" si="3"/>
        <v>356291</v>
      </c>
      <c r="F57" s="10">
        <v>303680</v>
      </c>
      <c r="G57" s="10">
        <v>303680</v>
      </c>
      <c r="H57" s="10">
        <f t="shared" si="6"/>
        <v>52611</v>
      </c>
    </row>
    <row r="58" spans="1:8" s="11" customFormat="1" ht="12.75" customHeight="1" x14ac:dyDescent="0.2">
      <c r="A58" s="9"/>
      <c r="B58" s="9" t="s">
        <v>57</v>
      </c>
      <c r="C58" s="10">
        <v>361320</v>
      </c>
      <c r="D58" s="10">
        <v>3025334</v>
      </c>
      <c r="E58" s="10">
        <f t="shared" si="3"/>
        <v>3386654</v>
      </c>
      <c r="F58" s="10">
        <v>3386654</v>
      </c>
      <c r="G58" s="10">
        <v>3386654</v>
      </c>
      <c r="H58" s="10">
        <f t="shared" si="6"/>
        <v>0</v>
      </c>
    </row>
    <row r="59" spans="1:8" s="11" customFormat="1" ht="12.75" customHeight="1" x14ac:dyDescent="0.2">
      <c r="A59" s="9"/>
      <c r="B59" s="9" t="s">
        <v>58</v>
      </c>
      <c r="C59" s="10">
        <v>11829200</v>
      </c>
      <c r="D59" s="10">
        <v>20891933</v>
      </c>
      <c r="E59" s="10">
        <f t="shared" si="3"/>
        <v>32721133</v>
      </c>
      <c r="F59" s="10">
        <v>1620000</v>
      </c>
      <c r="G59" s="10">
        <v>1620000</v>
      </c>
      <c r="H59" s="10">
        <f t="shared" si="6"/>
        <v>31101133</v>
      </c>
    </row>
    <row r="60" spans="1:8" s="11" customFormat="1" ht="12.75" customHeight="1" x14ac:dyDescent="0.2">
      <c r="A60" s="9"/>
      <c r="B60" s="9" t="s">
        <v>59</v>
      </c>
      <c r="C60" s="10">
        <v>0</v>
      </c>
      <c r="D60" s="10">
        <v>5823753</v>
      </c>
      <c r="E60" s="10">
        <f t="shared" si="3"/>
        <v>5823753</v>
      </c>
      <c r="F60" s="10">
        <v>0</v>
      </c>
      <c r="G60" s="10">
        <v>0</v>
      </c>
      <c r="H60" s="10">
        <f t="shared" si="6"/>
        <v>5823753</v>
      </c>
    </row>
    <row r="61" spans="1:8" s="11" customFormat="1" ht="12.75" customHeight="1" x14ac:dyDescent="0.2">
      <c r="A61" s="9"/>
      <c r="B61" s="9" t="s">
        <v>60</v>
      </c>
      <c r="C61" s="10">
        <v>21779400</v>
      </c>
      <c r="D61" s="10">
        <v>-20579804</v>
      </c>
      <c r="E61" s="10">
        <f t="shared" si="3"/>
        <v>1199596</v>
      </c>
      <c r="F61" s="10">
        <v>567276</v>
      </c>
      <c r="G61" s="10">
        <v>567276</v>
      </c>
      <c r="H61" s="10">
        <f t="shared" si="6"/>
        <v>632320</v>
      </c>
    </row>
    <row r="62" spans="1:8" s="11" customFormat="1" ht="12.75" customHeight="1" x14ac:dyDescent="0.2">
      <c r="A62" s="9"/>
      <c r="B62" s="9" t="s">
        <v>61</v>
      </c>
      <c r="C62" s="10">
        <v>0</v>
      </c>
      <c r="D62" s="10">
        <v>0</v>
      </c>
      <c r="E62" s="10">
        <f t="shared" si="3"/>
        <v>0</v>
      </c>
      <c r="F62" s="10">
        <v>0</v>
      </c>
      <c r="G62" s="10">
        <v>0</v>
      </c>
      <c r="H62" s="10">
        <v>0</v>
      </c>
    </row>
    <row r="63" spans="1:8" s="11" customFormat="1" ht="12.75" customHeight="1" x14ac:dyDescent="0.2">
      <c r="A63" s="9"/>
      <c r="B63" s="9" t="s">
        <v>62</v>
      </c>
      <c r="C63" s="10">
        <v>0</v>
      </c>
      <c r="D63" s="10">
        <v>11047344</v>
      </c>
      <c r="E63" s="10">
        <f t="shared" si="3"/>
        <v>11047344</v>
      </c>
      <c r="F63" s="10">
        <v>4033185</v>
      </c>
      <c r="G63" s="10">
        <v>4033185</v>
      </c>
      <c r="H63" s="10">
        <f t="shared" si="6"/>
        <v>7014159</v>
      </c>
    </row>
    <row r="64" spans="1:8" s="11" customFormat="1" ht="12.75" customHeight="1" x14ac:dyDescent="0.2">
      <c r="A64" s="9"/>
      <c r="B64" s="9" t="s">
        <v>63</v>
      </c>
      <c r="C64" s="10">
        <v>18882111</v>
      </c>
      <c r="D64" s="10">
        <v>-10911507</v>
      </c>
      <c r="E64" s="10">
        <f t="shared" si="3"/>
        <v>7970604</v>
      </c>
      <c r="F64" s="10">
        <v>0</v>
      </c>
      <c r="G64" s="10">
        <v>0</v>
      </c>
      <c r="H64" s="10">
        <f t="shared" si="6"/>
        <v>7970604</v>
      </c>
    </row>
    <row r="65" spans="1:9" s="16" customFormat="1" ht="3.75" customHeight="1" x14ac:dyDescent="0.2">
      <c r="A65" s="15"/>
      <c r="B65" s="15"/>
      <c r="C65" s="15"/>
      <c r="D65" s="15"/>
      <c r="E65" s="15"/>
      <c r="F65" s="15"/>
      <c r="G65" s="15"/>
      <c r="H65" s="15"/>
      <c r="I65" s="15"/>
    </row>
    <row r="66" spans="1:9" s="8" customFormat="1" ht="12" x14ac:dyDescent="0.2">
      <c r="A66" s="22" t="s">
        <v>64</v>
      </c>
      <c r="B66" s="22"/>
      <c r="C66" s="7">
        <f>SUM(C68)</f>
        <v>0</v>
      </c>
      <c r="D66" s="7">
        <f>SUM(D67:D69)</f>
        <v>52848111</v>
      </c>
      <c r="E66" s="7">
        <f t="shared" si="3"/>
        <v>52848111</v>
      </c>
      <c r="F66" s="7">
        <f t="shared" ref="F66:G66" si="7">SUM(F67:F69)</f>
        <v>1386438</v>
      </c>
      <c r="G66" s="7">
        <f t="shared" si="7"/>
        <v>1386438</v>
      </c>
      <c r="H66" s="7">
        <f>SUM(E66-F66)</f>
        <v>51461673</v>
      </c>
    </row>
    <row r="67" spans="1:9" s="11" customFormat="1" ht="12.75" customHeight="1" x14ac:dyDescent="0.2">
      <c r="A67" s="9"/>
      <c r="B67" s="9" t="s">
        <v>65</v>
      </c>
      <c r="C67" s="10">
        <v>0</v>
      </c>
      <c r="D67" s="10">
        <v>0</v>
      </c>
      <c r="E67" s="10">
        <f t="shared" si="3"/>
        <v>0</v>
      </c>
      <c r="F67" s="10">
        <v>0</v>
      </c>
      <c r="G67" s="10">
        <v>0</v>
      </c>
      <c r="H67" s="10">
        <v>0</v>
      </c>
    </row>
    <row r="68" spans="1:9" s="11" customFormat="1" ht="12.75" customHeight="1" x14ac:dyDescent="0.2">
      <c r="A68" s="9"/>
      <c r="B68" s="9" t="s">
        <v>66</v>
      </c>
      <c r="C68" s="10">
        <v>0</v>
      </c>
      <c r="D68" s="10">
        <v>52848111</v>
      </c>
      <c r="E68" s="10">
        <f t="shared" si="3"/>
        <v>52848111</v>
      </c>
      <c r="F68" s="10">
        <v>1386438</v>
      </c>
      <c r="G68" s="10">
        <v>1386438</v>
      </c>
      <c r="H68" s="10">
        <f>SUM(E68-F68)</f>
        <v>51461673</v>
      </c>
    </row>
    <row r="69" spans="1:9" s="11" customFormat="1" ht="12.75" customHeight="1" x14ac:dyDescent="0.2">
      <c r="A69" s="9"/>
      <c r="B69" s="9" t="s">
        <v>67</v>
      </c>
      <c r="C69" s="10">
        <v>0</v>
      </c>
      <c r="D69" s="10">
        <v>0</v>
      </c>
      <c r="E69" s="10">
        <f t="shared" si="3"/>
        <v>0</v>
      </c>
      <c r="F69" s="10">
        <v>0</v>
      </c>
      <c r="G69" s="10">
        <v>0</v>
      </c>
      <c r="H69" s="10">
        <v>0</v>
      </c>
    </row>
    <row r="70" spans="1:9" s="16" customFormat="1" ht="3.75" customHeight="1" x14ac:dyDescent="0.2">
      <c r="A70" s="17"/>
      <c r="B70" s="17"/>
      <c r="C70" s="17"/>
      <c r="D70" s="17"/>
      <c r="E70" s="17"/>
      <c r="F70" s="17"/>
      <c r="G70" s="17"/>
      <c r="H70" s="17"/>
      <c r="I70" s="15"/>
    </row>
    <row r="71" spans="1:9" s="8" customFormat="1" ht="12" x14ac:dyDescent="0.2">
      <c r="A71" s="22" t="s">
        <v>68</v>
      </c>
      <c r="B71" s="22"/>
      <c r="C71" s="7">
        <f>SUM(C72:C78)</f>
        <v>25940000</v>
      </c>
      <c r="D71" s="7">
        <f>SUM(D72:D78)</f>
        <v>-25940000</v>
      </c>
      <c r="E71" s="7">
        <f t="shared" si="3"/>
        <v>0</v>
      </c>
      <c r="F71" s="7">
        <f>SUM(F72:F78)</f>
        <v>0</v>
      </c>
      <c r="G71" s="7">
        <f>SUM(G72:G78)</f>
        <v>0</v>
      </c>
      <c r="H71" s="7">
        <f>SUM(E71-F71)</f>
        <v>0</v>
      </c>
    </row>
    <row r="72" spans="1:9" s="11" customFormat="1" ht="12.75" customHeight="1" x14ac:dyDescent="0.2">
      <c r="A72" s="9"/>
      <c r="B72" s="9" t="s">
        <v>69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</row>
    <row r="73" spans="1:9" s="11" customFormat="1" ht="12.75" customHeight="1" x14ac:dyDescent="0.2">
      <c r="A73" s="9"/>
      <c r="B73" s="9" t="s">
        <v>70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</row>
    <row r="74" spans="1:9" s="11" customFormat="1" ht="12.75" customHeight="1" x14ac:dyDescent="0.2">
      <c r="A74" s="9"/>
      <c r="B74" s="9" t="s">
        <v>71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</row>
    <row r="75" spans="1:9" s="11" customFormat="1" ht="12.75" customHeight="1" x14ac:dyDescent="0.2">
      <c r="A75" s="9"/>
      <c r="B75" s="9" t="s">
        <v>72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</row>
    <row r="76" spans="1:9" s="11" customFormat="1" ht="12.75" customHeight="1" x14ac:dyDescent="0.2">
      <c r="A76" s="9"/>
      <c r="B76" s="9" t="s">
        <v>73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f>SUM(E76-F76)</f>
        <v>0</v>
      </c>
    </row>
    <row r="77" spans="1:9" s="11" customFormat="1" ht="12.75" customHeight="1" x14ac:dyDescent="0.2">
      <c r="A77" s="9"/>
      <c r="B77" s="9" t="s">
        <v>74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</row>
    <row r="78" spans="1:9" s="11" customFormat="1" ht="24" customHeight="1" x14ac:dyDescent="0.2">
      <c r="A78" s="9"/>
      <c r="B78" s="13" t="s">
        <v>75</v>
      </c>
      <c r="C78" s="10">
        <v>25940000</v>
      </c>
      <c r="D78" s="10">
        <v>-25940000</v>
      </c>
      <c r="E78" s="10">
        <f t="shared" ref="E78" si="8">C78+D78</f>
        <v>0</v>
      </c>
      <c r="F78" s="10">
        <v>0</v>
      </c>
      <c r="G78" s="10">
        <v>0</v>
      </c>
      <c r="H78" s="10">
        <f>SUM(E78-F78)</f>
        <v>0</v>
      </c>
    </row>
    <row r="79" spans="1:9" s="16" customFormat="1" ht="3.75" customHeight="1" x14ac:dyDescent="0.2">
      <c r="A79" s="15"/>
      <c r="B79" s="15"/>
      <c r="C79" s="15"/>
      <c r="D79" s="15"/>
      <c r="E79" s="15"/>
      <c r="F79" s="15"/>
      <c r="G79" s="15"/>
      <c r="H79" s="15"/>
      <c r="I79" s="15"/>
    </row>
    <row r="80" spans="1:9" s="8" customFormat="1" ht="12" x14ac:dyDescent="0.2">
      <c r="A80" s="22" t="s">
        <v>76</v>
      </c>
      <c r="B80" s="22"/>
      <c r="C80" s="7">
        <v>0</v>
      </c>
      <c r="D80" s="7">
        <f>SUM(D81:D84)</f>
        <v>0</v>
      </c>
      <c r="E80" s="7">
        <v>0</v>
      </c>
      <c r="F80" s="7">
        <v>0</v>
      </c>
      <c r="G80" s="7">
        <v>0</v>
      </c>
      <c r="H80" s="7">
        <v>0</v>
      </c>
    </row>
    <row r="81" spans="1:9" s="11" customFormat="1" ht="12.75" customHeight="1" x14ac:dyDescent="0.2">
      <c r="A81" s="9"/>
      <c r="B81" s="9" t="s">
        <v>77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</row>
    <row r="82" spans="1:9" s="11" customFormat="1" ht="12.75" customHeight="1" x14ac:dyDescent="0.2">
      <c r="A82" s="9"/>
      <c r="B82" s="9" t="s">
        <v>78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</row>
    <row r="83" spans="1:9" s="11" customFormat="1" ht="12.75" customHeight="1" x14ac:dyDescent="0.2">
      <c r="A83" s="9"/>
      <c r="B83" s="9" t="s">
        <v>79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</row>
    <row r="84" spans="1:9" s="11" customFormat="1" ht="12.75" customHeight="1" x14ac:dyDescent="0.2">
      <c r="A84" s="9" t="s">
        <v>80</v>
      </c>
      <c r="B84" s="9" t="s">
        <v>81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</row>
    <row r="85" spans="1:9" s="16" customFormat="1" ht="3.75" customHeight="1" x14ac:dyDescent="0.2">
      <c r="A85" s="15"/>
      <c r="B85" s="15"/>
      <c r="C85" s="15"/>
      <c r="D85" s="15"/>
      <c r="E85" s="15"/>
      <c r="F85" s="15"/>
      <c r="G85" s="15"/>
      <c r="H85" s="15"/>
      <c r="I85" s="15"/>
    </row>
    <row r="86" spans="1:9" s="8" customFormat="1" ht="12" x14ac:dyDescent="0.2">
      <c r="A86" s="22" t="s">
        <v>82</v>
      </c>
      <c r="B86" s="22"/>
      <c r="C86" s="7">
        <f>SUM(C92)</f>
        <v>0</v>
      </c>
      <c r="D86" s="7">
        <f>SUM(D87:D92)</f>
        <v>0</v>
      </c>
      <c r="E86" s="7">
        <f t="shared" ref="E86" si="9">C86+D86</f>
        <v>0</v>
      </c>
      <c r="F86" s="7">
        <f>SUM(F87:F92)</f>
        <v>0</v>
      </c>
      <c r="G86" s="7">
        <f>SUM(G87:G92)</f>
        <v>0</v>
      </c>
      <c r="H86" s="7">
        <f>SUM(E86-F86)</f>
        <v>0</v>
      </c>
    </row>
    <row r="87" spans="1:9" s="8" customFormat="1" ht="14.25" customHeight="1" x14ac:dyDescent="0.2">
      <c r="A87" s="9"/>
      <c r="B87" s="9" t="s">
        <v>83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</row>
    <row r="88" spans="1:9" s="8" customFormat="1" ht="14.25" customHeight="1" x14ac:dyDescent="0.2">
      <c r="A88" s="9"/>
      <c r="B88" s="9" t="s">
        <v>84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</row>
    <row r="89" spans="1:9" s="8" customFormat="1" ht="14.25" customHeight="1" x14ac:dyDescent="0.2">
      <c r="A89" s="9"/>
      <c r="B89" s="9" t="s">
        <v>85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</row>
    <row r="90" spans="1:9" s="8" customFormat="1" ht="14.25" customHeight="1" x14ac:dyDescent="0.2">
      <c r="A90" s="9"/>
      <c r="B90" s="9" t="s">
        <v>86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</row>
    <row r="91" spans="1:9" s="8" customFormat="1" ht="14.25" customHeight="1" x14ac:dyDescent="0.2">
      <c r="A91" s="9"/>
      <c r="B91" s="9" t="s">
        <v>87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</row>
    <row r="92" spans="1:9" s="8" customFormat="1" ht="14.25" customHeight="1" x14ac:dyDescent="0.2">
      <c r="A92" s="9"/>
      <c r="B92" s="9" t="s">
        <v>88</v>
      </c>
      <c r="C92" s="10">
        <v>0</v>
      </c>
      <c r="D92" s="10">
        <v>0</v>
      </c>
      <c r="E92" s="10">
        <f t="shared" ref="E92" si="10">C92+D92</f>
        <v>0</v>
      </c>
      <c r="F92" s="10">
        <v>0</v>
      </c>
      <c r="G92" s="10">
        <v>0</v>
      </c>
      <c r="H92" s="10">
        <f>SUM(E92-F92)</f>
        <v>0</v>
      </c>
    </row>
    <row r="93" spans="1:9" s="15" customFormat="1" ht="2.25" customHeight="1" x14ac:dyDescent="0.2">
      <c r="A93" s="17"/>
      <c r="B93" s="17"/>
      <c r="C93" s="17"/>
      <c r="D93" s="17"/>
      <c r="E93" s="17"/>
      <c r="F93" s="17"/>
      <c r="G93" s="17"/>
      <c r="H93" s="17"/>
    </row>
    <row r="94" spans="1:9" s="18" customFormat="1" ht="13.5" customHeight="1" x14ac:dyDescent="0.2">
      <c r="A94" s="23" t="s">
        <v>89</v>
      </c>
      <c r="B94" s="23"/>
      <c r="C94" s="24"/>
      <c r="D94" s="24"/>
      <c r="E94" s="24"/>
      <c r="F94" s="24"/>
      <c r="G94" s="24"/>
      <c r="H94" s="24"/>
    </row>
    <row r="95" spans="1:9" x14ac:dyDescent="0.2">
      <c r="A95" s="19"/>
      <c r="B95" s="19"/>
      <c r="C95" s="19"/>
      <c r="D95" s="19"/>
      <c r="E95" s="19"/>
      <c r="F95" s="19"/>
      <c r="G95" s="19"/>
      <c r="H95" s="19"/>
      <c r="I95" s="20"/>
    </row>
    <row r="96" spans="1:9" x14ac:dyDescent="0.2">
      <c r="A96" s="19"/>
      <c r="B96" s="19"/>
      <c r="C96" s="10"/>
      <c r="D96" s="10"/>
      <c r="E96" s="10"/>
      <c r="F96" s="10"/>
      <c r="G96" s="10"/>
      <c r="H96" s="19"/>
      <c r="I96" s="20"/>
    </row>
    <row r="97" spans="1:8" x14ac:dyDescent="0.2">
      <c r="A97" s="19"/>
      <c r="B97" s="19"/>
      <c r="C97" s="19"/>
      <c r="D97" s="19"/>
      <c r="E97" s="19"/>
      <c r="F97" s="19"/>
      <c r="G97" s="19"/>
      <c r="H97" s="19"/>
    </row>
  </sheetData>
  <mergeCells count="20">
    <mergeCell ref="A22:B22"/>
    <mergeCell ref="A1:H1"/>
    <mergeCell ref="A2:H2"/>
    <mergeCell ref="A3:H3"/>
    <mergeCell ref="A4:H4"/>
    <mergeCell ref="A5:H5"/>
    <mergeCell ref="A6:H6"/>
    <mergeCell ref="A7:B9"/>
    <mergeCell ref="C7:G7"/>
    <mergeCell ref="H7:H8"/>
    <mergeCell ref="A11:B11"/>
    <mergeCell ref="A13:B13"/>
    <mergeCell ref="A86:B86"/>
    <mergeCell ref="A94:H94"/>
    <mergeCell ref="A33:B33"/>
    <mergeCell ref="A44:B44"/>
    <mergeCell ref="A55:B55"/>
    <mergeCell ref="A66:B66"/>
    <mergeCell ref="A71:B71"/>
    <mergeCell ref="A80:B80"/>
  </mergeCells>
  <pageMargins left="0.7" right="0.7" top="0.75" bottom="0.7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11 Clasif x O.G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2021-05-21T15:29:22Z</dcterms:created>
  <dcterms:modified xsi:type="dcterms:W3CDTF">2021-05-21T15:31:21Z</dcterms:modified>
</cp:coreProperties>
</file>