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RANSPARENCIA 2021\2.Seguridad Social\"/>
    </mc:Choice>
  </mc:AlternateContent>
  <bookViews>
    <workbookView xWindow="-120" yWindow="-120" windowWidth="19440" windowHeight="13140" tabRatio="773"/>
  </bookViews>
  <sheets>
    <sheet name="Indicadores de Resultados" sheetId="15" r:id="rId1"/>
  </sheets>
  <definedNames>
    <definedName name="__xlnm.Print_Titles" localSheetId="0">'Indicadores de Resultados'!$A$1:$EC$6</definedName>
    <definedName name="Excel_BuiltIn_Print_Titles" localSheetId="0">'Indicadores de Resultados'!$A$1:$EC$6</definedName>
    <definedName name="_xlnm.Print_Titles" localSheetId="0">'Indicadores de Resultados'!$1:$6</definedName>
  </definedNames>
  <calcPr calcId="152511"/>
</workbook>
</file>

<file path=xl/calcChain.xml><?xml version="1.0" encoding="utf-8"?>
<calcChain xmlns="http://schemas.openxmlformats.org/spreadsheetml/2006/main">
  <c r="G86" i="15" l="1"/>
  <c r="G85" i="15"/>
  <c r="G84" i="15"/>
  <c r="O83" i="15"/>
  <c r="G82" i="15"/>
  <c r="G81" i="15"/>
  <c r="G80" i="15"/>
  <c r="G79" i="15"/>
  <c r="O78" i="15"/>
  <c r="G77" i="15"/>
  <c r="G76" i="15"/>
  <c r="O75" i="15"/>
  <c r="G74" i="15"/>
  <c r="G73" i="15"/>
  <c r="O72" i="15"/>
  <c r="G68" i="15"/>
  <c r="O67" i="15"/>
  <c r="G66" i="15"/>
  <c r="G65" i="15"/>
  <c r="G64" i="15"/>
  <c r="G63" i="15"/>
  <c r="O62" i="15"/>
  <c r="G61" i="15"/>
  <c r="O60" i="15"/>
  <c r="G59" i="15"/>
  <c r="G58" i="15"/>
  <c r="O57" i="15"/>
  <c r="J53" i="15"/>
  <c r="I53" i="15"/>
  <c r="H53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O34" i="15"/>
  <c r="J30" i="15"/>
  <c r="I30" i="15"/>
  <c r="H30" i="15"/>
  <c r="H17" i="15"/>
  <c r="I17" i="15"/>
  <c r="J17" i="15"/>
  <c r="O21" i="15"/>
  <c r="G22" i="15"/>
  <c r="G23" i="15"/>
  <c r="O24" i="15"/>
  <c r="G25" i="15"/>
  <c r="G26" i="15"/>
  <c r="G27" i="15"/>
  <c r="G28" i="15"/>
  <c r="I8" i="15" l="1"/>
  <c r="J8" i="15"/>
  <c r="H8" i="15"/>
  <c r="G14" i="15"/>
  <c r="G13" i="15"/>
  <c r="O12" i="15"/>
</calcChain>
</file>

<file path=xl/sharedStrings.xml><?xml version="1.0" encoding="utf-8"?>
<sst xmlns="http://schemas.openxmlformats.org/spreadsheetml/2006/main" count="154" uniqueCount="99">
  <si>
    <t>METAS</t>
  </si>
  <si>
    <t>BENEFICIARIOS</t>
  </si>
  <si>
    <t>PROYECTOS /  METAS (CONCEPTOS)</t>
  </si>
  <si>
    <t>PROGRAM.
ANUAL</t>
  </si>
  <si>
    <t>MUNICIPIO</t>
  </si>
  <si>
    <t>LOCALIDAD</t>
  </si>
  <si>
    <t>PERSONA</t>
  </si>
  <si>
    <t>PROYECTOS INSTITUCIONALES:</t>
  </si>
  <si>
    <t>Cobertura Estatal</t>
  </si>
  <si>
    <t>UNIDAD DE
MEDIDA</t>
  </si>
  <si>
    <t>PRESUPUESTO
APROBADO
( PESOS )</t>
  </si>
  <si>
    <t>PRESUPUESTO
MODIFICADO
( PESOS )</t>
  </si>
  <si>
    <t>PRESUPUESTO
DEVENGADO 
( PESOS )</t>
  </si>
  <si>
    <t>HOMBRE</t>
  </si>
  <si>
    <t>SALUD</t>
  </si>
  <si>
    <t>Sesiones de junta directiva realizadas</t>
  </si>
  <si>
    <t>Reuniones de revisión del sistema de gestión de calidad por la dirección</t>
  </si>
  <si>
    <t>Servicios de mantenimiento al parque vehicular</t>
  </si>
  <si>
    <t>Servicios de mantenimiento a inmuebles</t>
  </si>
  <si>
    <t>Servicios de mantenimiento a equipos médicos</t>
  </si>
  <si>
    <t>Servicios de soporte y asistencia técnica</t>
  </si>
  <si>
    <t>Dictámenes de pensiones atendidas</t>
  </si>
  <si>
    <t>Adquisición de equipo administrativo</t>
  </si>
  <si>
    <t>Adquisición de equipos informáticos</t>
  </si>
  <si>
    <t>Sesión</t>
  </si>
  <si>
    <t>Reunión</t>
  </si>
  <si>
    <t>Servicio</t>
  </si>
  <si>
    <t>Solicitud</t>
  </si>
  <si>
    <t>Informe</t>
  </si>
  <si>
    <t>Dictamen</t>
  </si>
  <si>
    <t>Equipo</t>
  </si>
  <si>
    <t>RECTORÍA DEL SISTEMA DE SALUD</t>
  </si>
  <si>
    <t>Eventos realizados</t>
  </si>
  <si>
    <t>Evento</t>
  </si>
  <si>
    <t>Servicios de validación de contratos y convenios realizados</t>
  </si>
  <si>
    <t>Programa Operativo Anual y Presupuesto de Ingresos y Egresos del Instituto Autorizado</t>
  </si>
  <si>
    <t>Documento</t>
  </si>
  <si>
    <t>Estados financieros emitidos</t>
  </si>
  <si>
    <t>Solicitudes de reembolso de gastos médicos procedentes</t>
  </si>
  <si>
    <t>Servicio de mantenimiento a sistemas informáticos atendidos</t>
  </si>
  <si>
    <t>PRESTACIÓN DE SERVICIOS DE SALUD A LA PERSONA</t>
  </si>
  <si>
    <t>SERVICIOS MÉDICOS GENERALES Y DE ESPECIALIDAD</t>
  </si>
  <si>
    <t>Consulta</t>
  </si>
  <si>
    <t>Gestiones en los diferentes hospitales de la ciudad de México</t>
  </si>
  <si>
    <t>Gestión</t>
  </si>
  <si>
    <t>Préstamos hipotecarios</t>
  </si>
  <si>
    <t>Préstamo</t>
  </si>
  <si>
    <t>Consultas de gerontología integral otorgadas</t>
  </si>
  <si>
    <t>PROTECCIÓN SOCIAL</t>
  </si>
  <si>
    <t>OTROS DE SEGURIDAD SOCIAL Y ASISTENCIA SOCIAL</t>
  </si>
  <si>
    <t>Trámite</t>
  </si>
  <si>
    <t>Solicitudes de pensiones nuevas autorizadas</t>
  </si>
  <si>
    <t>Trámite de pagos especiales procedentes</t>
  </si>
  <si>
    <t>ADMINISTRACIÓN DEL FIDEICOMISO DE PENSIONES</t>
  </si>
  <si>
    <t>Pagos especiales y de pensiones realizados</t>
  </si>
  <si>
    <t>Pago</t>
  </si>
  <si>
    <t>VIVIENDA Y SERVICIOS A LA COMUNIDAD</t>
  </si>
  <si>
    <t xml:space="preserve">VIVIENDA  </t>
  </si>
  <si>
    <t>Préstamos hipotecarios otorgados con recursos del Fondo de Préstamos</t>
  </si>
  <si>
    <t>ATENCIÓN MÉDICA PREVENTIVA</t>
  </si>
  <si>
    <t>Promoción de la salud</t>
  </si>
  <si>
    <t>Prevención y control de enfermedades</t>
  </si>
  <si>
    <t>Acción</t>
  </si>
  <si>
    <t>GASTOS DE ADMINISTRACIÓN</t>
  </si>
  <si>
    <t>Informes financieros y de gestión del Instituto integrados</t>
  </si>
  <si>
    <t>PAGO DE PENSIONES</t>
  </si>
  <si>
    <t>PAGO DE PENSIONES (SECTOR POLICIAL)</t>
  </si>
  <si>
    <t>Trámite de pago de pensiones del sector policial</t>
  </si>
  <si>
    <t>GESTIÓN DE PENSIONES Y PAGOS ESPECIALES</t>
  </si>
  <si>
    <t xml:space="preserve">Trámites de pagos por bono de continuidad </t>
  </si>
  <si>
    <t xml:space="preserve">PRESTACIONES DEPORTIVAS Y CULTURALES </t>
  </si>
  <si>
    <t>Horas clase en cursos ordinarios impartidas</t>
  </si>
  <si>
    <t>Horas clase en cursos de verano impartidas</t>
  </si>
  <si>
    <t>Hora</t>
  </si>
  <si>
    <t>GESTIÓN Y OTORGAMIENTO DE PRESTACIONES ECONÓMICAS</t>
  </si>
  <si>
    <t>Solicitudes atendidas en préstamos a corto plazo e hipotecarios</t>
  </si>
  <si>
    <t>Pago por devolución de cuota del Fondo de Préstamos procedentes</t>
  </si>
  <si>
    <t>PRÉSTAMOS A CORTO PLAZO</t>
  </si>
  <si>
    <t xml:space="preserve">Préstamos a corto plazo </t>
  </si>
  <si>
    <t>Préstamos a corto plazo otorgados con recursos del Fondo de Préstamos</t>
  </si>
  <si>
    <t>Préstamos a corto plazo emergentes otorgados con recursos del Fondo de Préstamos</t>
  </si>
  <si>
    <t>Préstamos a corto plazo especiales otorgados con recursos del Fondo de Préstamos</t>
  </si>
  <si>
    <t>PRESTACIONES SOCIALES AL ADULTO MAYOR</t>
  </si>
  <si>
    <t xml:space="preserve">Sesiones de rehabilitación otorgadas </t>
  </si>
  <si>
    <t xml:space="preserve">Horas clases de atención social otorgadas </t>
  </si>
  <si>
    <t>PRÉSTAMOS HIPOTECARIOS</t>
  </si>
  <si>
    <t xml:space="preserve">Trámites de pagos de pensiones </t>
  </si>
  <si>
    <t>Credenciales emitidas a los afiliados</t>
  </si>
  <si>
    <t>Trámites otorgados a los afiliados en Tapachula</t>
  </si>
  <si>
    <t>Equipo médico adquirido</t>
  </si>
  <si>
    <t>Consultas de medicina general otorgadas</t>
  </si>
  <si>
    <t>Consultas de medicina especializada otorgadas</t>
  </si>
  <si>
    <t>INDICADORES DE RESULTADOS</t>
  </si>
  <si>
    <t>SUBFUNCIÓN / TIPO DE PROYECTO</t>
  </si>
  <si>
    <t>MODIF.
ANUAL</t>
  </si>
  <si>
    <t>ALCANZ. AL
PERIODO</t>
  </si>
  <si>
    <t>% CUMPLIM./
MODIF.</t>
  </si>
  <si>
    <t>MUJER</t>
  </si>
  <si>
    <r>
      <t>Organismo Público: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</si>
</sst>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</numFmts>
  <fonts count="17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0" borderId="0"/>
    <xf numFmtId="164" fontId="11" fillId="0" borderId="0"/>
    <xf numFmtId="164" fontId="11" fillId="0" borderId="0"/>
    <xf numFmtId="0" fontId="1" fillId="0" borderId="0"/>
    <xf numFmtId="0" fontId="11" fillId="0" borderId="0"/>
    <xf numFmtId="0" fontId="11" fillId="0" borderId="0"/>
  </cellStyleXfs>
  <cellXfs count="144">
    <xf numFmtId="0" fontId="0" fillId="0" borderId="0" xfId="0"/>
    <xf numFmtId="0" fontId="11" fillId="0" borderId="0" xfId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11" fillId="0" borderId="0" xfId="1" applyAlignment="1" applyProtection="1">
      <alignment horizontal="right"/>
      <protection locked="0"/>
    </xf>
    <xf numFmtId="0" fontId="11" fillId="0" borderId="0" xfId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0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Alignment="1" applyProtection="1">
      <alignment horizontal="center"/>
      <protection locked="0"/>
    </xf>
    <xf numFmtId="165" fontId="5" fillId="0" borderId="0" xfId="1" applyNumberFormat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" fontId="8" fillId="0" borderId="0" xfId="1" applyNumberFormat="1" applyFont="1" applyAlignment="1" applyProtection="1">
      <alignment horizontal="center"/>
      <protection locked="0"/>
    </xf>
    <xf numFmtId="4" fontId="4" fillId="0" borderId="0" xfId="1" applyNumberFormat="1" applyFont="1" applyProtection="1">
      <protection locked="0"/>
    </xf>
    <xf numFmtId="0" fontId="0" fillId="0" borderId="0" xfId="1" applyFont="1" applyAlignment="1" applyProtection="1">
      <alignment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righ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top"/>
      <protection locked="0"/>
    </xf>
    <xf numFmtId="166" fontId="0" fillId="0" borderId="0" xfId="1" applyNumberFormat="1" applyFont="1" applyAlignment="1" applyProtection="1">
      <alignment horizontal="right" vertical="top"/>
      <protection locked="0"/>
    </xf>
    <xf numFmtId="166" fontId="0" fillId="0" borderId="0" xfId="1" applyNumberFormat="1" applyFont="1" applyAlignment="1">
      <alignment horizontal="center" vertical="top"/>
    </xf>
    <xf numFmtId="0" fontId="4" fillId="0" borderId="0" xfId="1" applyFont="1" applyAlignment="1">
      <alignment vertical="top"/>
    </xf>
    <xf numFmtId="165" fontId="3" fillId="0" borderId="0" xfId="1" applyNumberFormat="1" applyFont="1" applyAlignment="1" applyProtection="1">
      <alignment horizontal="center" vertical="top"/>
      <protection locked="0"/>
    </xf>
    <xf numFmtId="165" fontId="0" fillId="0" borderId="0" xfId="2" applyNumberFormat="1" applyFont="1" applyAlignment="1" applyProtection="1">
      <alignment horizontal="center" vertical="top"/>
      <protection locked="0"/>
    </xf>
    <xf numFmtId="0" fontId="11" fillId="0" borderId="0" xfId="1" applyAlignment="1" applyProtection="1">
      <alignment vertical="top"/>
      <protection locked="0"/>
    </xf>
    <xf numFmtId="0" fontId="13" fillId="0" borderId="0" xfId="1" applyFont="1" applyBorder="1" applyProtection="1">
      <protection locked="0"/>
    </xf>
    <xf numFmtId="0" fontId="11" fillId="0" borderId="0" xfId="1" applyBorder="1" applyAlignment="1" applyProtection="1">
      <alignment horizontal="justify" vertical="top" wrapText="1"/>
      <protection locked="0"/>
    </xf>
    <xf numFmtId="166" fontId="11" fillId="0" borderId="0" xfId="1" applyNumberFormat="1" applyBorder="1" applyAlignment="1" applyProtection="1">
      <alignment horizontal="center" vertical="top"/>
      <protection locked="0"/>
    </xf>
    <xf numFmtId="0" fontId="10" fillId="0" borderId="0" xfId="1" applyFont="1" applyBorder="1" applyProtection="1">
      <protection locked="0"/>
    </xf>
    <xf numFmtId="0" fontId="11" fillId="0" borderId="1" xfId="1" applyFill="1" applyBorder="1" applyAlignment="1" applyProtection="1">
      <alignment horizontal="justify" vertical="top" wrapText="1"/>
      <protection locked="0"/>
    </xf>
    <xf numFmtId="49" fontId="12" fillId="0" borderId="0" xfId="1" applyNumberFormat="1" applyFon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165" fontId="3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2" applyNumberFormat="1" applyFont="1" applyBorder="1" applyAlignment="1" applyProtection="1">
      <alignment horizontal="center" vertical="top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11" fillId="0" borderId="0" xfId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 applyProtection="1">
      <alignment vertical="top"/>
      <protection locked="0"/>
    </xf>
    <xf numFmtId="167" fontId="15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Font="1" applyBorder="1" applyAlignment="1">
      <alignment horizontal="right" vertical="top"/>
    </xf>
    <xf numFmtId="165" fontId="0" fillId="0" borderId="0" xfId="1" applyNumberFormat="1" applyFont="1" applyBorder="1" applyAlignment="1" applyProtection="1">
      <alignment horizontal="center" vertical="top"/>
      <protection locked="0"/>
    </xf>
    <xf numFmtId="166" fontId="11" fillId="0" borderId="0" xfId="1" applyNumberFormat="1" applyFont="1" applyBorder="1" applyAlignment="1" applyProtection="1">
      <alignment horizontal="center" vertical="top"/>
      <protection locked="0"/>
    </xf>
    <xf numFmtId="0" fontId="0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justify" vertical="top" wrapText="1"/>
      <protection locked="0"/>
    </xf>
    <xf numFmtId="0" fontId="0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on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 applyProtection="1">
      <alignment horizontal="right" vertical="top"/>
      <protection locked="0"/>
    </xf>
    <xf numFmtId="167" fontId="15" fillId="0" borderId="0" xfId="1" applyNumberFormat="1" applyFont="1" applyBorder="1" applyAlignment="1">
      <alignment horizontal="right" vertical="top"/>
    </xf>
    <xf numFmtId="167" fontId="11" fillId="0" borderId="0" xfId="1" applyNumberFormat="1" applyBorder="1" applyAlignment="1" applyProtection="1">
      <alignment vertical="top"/>
      <protection locked="0"/>
    </xf>
    <xf numFmtId="167" fontId="11" fillId="0" borderId="0" xfId="1" applyNumberFormat="1" applyFont="1" applyBorder="1" applyAlignment="1" applyProtection="1">
      <alignment vertical="top"/>
      <protection locked="0"/>
    </xf>
    <xf numFmtId="167" fontId="11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Fill="1" applyBorder="1" applyAlignment="1" applyProtection="1">
      <alignment horizontal="right" vertical="top"/>
    </xf>
    <xf numFmtId="167" fontId="11" fillId="0" borderId="0" xfId="1" applyNumberFormat="1" applyBorder="1" applyAlignment="1">
      <alignment horizontal="right" vertical="top"/>
    </xf>
    <xf numFmtId="165" fontId="11" fillId="0" borderId="0" xfId="1" applyNumberFormat="1" applyBorder="1" applyAlignment="1" applyProtection="1">
      <alignment horizontal="center" vertical="top"/>
      <protection locked="0"/>
    </xf>
    <xf numFmtId="0" fontId="6" fillId="0" borderId="0" xfId="1" applyFont="1" applyBorder="1" applyAlignment="1" applyProtection="1">
      <alignment vertical="top"/>
      <protection locked="0"/>
    </xf>
    <xf numFmtId="165" fontId="0" fillId="0" borderId="0" xfId="1" applyNumberFormat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right" vertical="top"/>
      <protection locked="0"/>
    </xf>
    <xf numFmtId="166" fontId="0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0" fillId="0" borderId="0" xfId="1" applyFont="1" applyBorder="1" applyAlignment="1" applyProtection="1">
      <alignment horizontal="center" vertical="top"/>
      <protection locked="0"/>
    </xf>
    <xf numFmtId="165" fontId="0" fillId="0" borderId="0" xfId="2" applyNumberFormat="1" applyFont="1" applyBorder="1" applyAlignment="1" applyProtection="1">
      <alignment horizontal="center" vertical="top"/>
      <protection locked="0"/>
    </xf>
    <xf numFmtId="167" fontId="2" fillId="0" borderId="0" xfId="1" applyNumberFormat="1" applyFont="1" applyBorder="1" applyAlignment="1" applyProtection="1">
      <alignment vertical="top"/>
      <protection locked="0"/>
    </xf>
    <xf numFmtId="167" fontId="2" fillId="0" borderId="0" xfId="1" applyNumberFormat="1" applyFont="1" applyBorder="1" applyAlignment="1" applyProtection="1">
      <alignment horizontal="right"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  <protection locked="0"/>
    </xf>
    <xf numFmtId="0" fontId="0" fillId="0" borderId="0" xfId="1" applyFont="1" applyBorder="1" applyAlignment="1" applyProtection="1">
      <alignment horizontal="justify" vertical="top" wrapText="1"/>
      <protection locked="0"/>
    </xf>
    <xf numFmtId="167" fontId="11" fillId="0" borderId="0" xfId="1" applyNumberFormat="1" applyBorder="1" applyAlignment="1" applyProtection="1">
      <alignment horizontal="right" vertical="top"/>
      <protection locked="0"/>
    </xf>
    <xf numFmtId="0" fontId="11" fillId="0" borderId="0" xfId="1" applyFont="1" applyBorder="1" applyAlignment="1" applyProtection="1">
      <alignment horizontal="justify" vertical="top" wrapText="1"/>
      <protection locked="0"/>
    </xf>
    <xf numFmtId="167" fontId="11" fillId="0" borderId="0" xfId="1" applyNumberFormat="1" applyFill="1" applyBorder="1" applyAlignment="1" applyProtection="1">
      <alignment horizontal="right" vertical="top"/>
      <protection locked="0"/>
    </xf>
    <xf numFmtId="0" fontId="11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49" fontId="12" fillId="0" borderId="0" xfId="1" applyNumberFormat="1" applyFont="1" applyFill="1" applyBorder="1" applyAlignment="1" applyProtection="1">
      <alignment horizontal="center" vertical="top"/>
      <protection locked="0"/>
    </xf>
    <xf numFmtId="49" fontId="2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  <xf numFmtId="165" fontId="3" fillId="0" borderId="0" xfId="1" applyNumberFormat="1" applyFont="1" applyFill="1" applyBorder="1" applyAlignment="1" applyProtection="1">
      <alignment vertical="top"/>
      <protection locked="0"/>
    </xf>
    <xf numFmtId="166" fontId="3" fillId="0" borderId="0" xfId="1" applyNumberFormat="1" applyFont="1" applyFill="1" applyBorder="1" applyAlignment="1" applyProtection="1">
      <alignment horizontal="right" vertical="top"/>
      <protection locked="0"/>
    </xf>
    <xf numFmtId="166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>
      <alignment horizontal="right" vertical="top"/>
    </xf>
    <xf numFmtId="167" fontId="0" fillId="0" borderId="0" xfId="1" applyNumberFormat="1" applyFont="1" applyBorder="1" applyAlignment="1">
      <alignment horizontal="right" vertical="top"/>
    </xf>
    <xf numFmtId="166" fontId="15" fillId="0" borderId="0" xfId="1" applyNumberFormat="1" applyFont="1" applyBorder="1" applyAlignment="1" applyProtection="1">
      <alignment horizontal="center" vertical="top"/>
      <protection locked="0"/>
    </xf>
    <xf numFmtId="167" fontId="15" fillId="0" borderId="0" xfId="1" applyNumberFormat="1" applyFont="1" applyFill="1" applyBorder="1" applyAlignment="1" applyProtection="1">
      <alignment vertical="top"/>
      <protection locked="0"/>
    </xf>
    <xf numFmtId="165" fontId="11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Fill="1" applyBorder="1" applyAlignment="1" applyProtection="1">
      <alignment horizontal="center" vertical="top"/>
      <protection locked="0"/>
    </xf>
    <xf numFmtId="165" fontId="0" fillId="0" borderId="0" xfId="1" applyNumberFormat="1" applyFont="1" applyFill="1" applyBorder="1" applyAlignment="1" applyProtection="1">
      <alignment horizontal="center" vertical="top"/>
      <protection locked="0"/>
    </xf>
    <xf numFmtId="166" fontId="11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1" xfId="1" applyFont="1" applyFill="1" applyBorder="1" applyAlignment="1" applyProtection="1">
      <alignment horizontal="justify" vertical="top" wrapText="1"/>
      <protection locked="0"/>
    </xf>
    <xf numFmtId="0" fontId="0" fillId="0" borderId="1" xfId="1" applyFont="1" applyFill="1" applyBorder="1" applyAlignment="1" applyProtection="1">
      <alignment horizontal="center" vertical="top"/>
      <protection locked="0"/>
    </xf>
    <xf numFmtId="167" fontId="11" fillId="0" borderId="1" xfId="1" applyNumberFormat="1" applyFont="1" applyFill="1" applyBorder="1" applyAlignment="1" applyProtection="1">
      <alignment vertical="top"/>
      <protection locked="0"/>
    </xf>
    <xf numFmtId="167" fontId="11" fillId="0" borderId="1" xfId="1" applyNumberFormat="1" applyFont="1" applyFill="1" applyBorder="1" applyAlignment="1" applyProtection="1">
      <alignment horizontal="right" vertical="top"/>
      <protection locked="0"/>
    </xf>
    <xf numFmtId="167" fontId="11" fillId="0" borderId="1" xfId="1" applyNumberFormat="1" applyFill="1" applyBorder="1" applyAlignment="1" applyProtection="1">
      <alignment horizontal="right" vertical="top"/>
      <protection locked="0"/>
    </xf>
    <xf numFmtId="167" fontId="11" fillId="0" borderId="1" xfId="1" applyNumberFormat="1" applyFont="1" applyFill="1" applyBorder="1" applyAlignment="1">
      <alignment horizontal="right" vertical="top"/>
    </xf>
    <xf numFmtId="167" fontId="11" fillId="0" borderId="1" xfId="1" applyNumberFormat="1" applyFont="1" applyBorder="1" applyAlignment="1">
      <alignment horizontal="right" vertical="top"/>
    </xf>
    <xf numFmtId="165" fontId="11" fillId="0" borderId="1" xfId="1" applyNumberFormat="1" applyBorder="1" applyAlignment="1" applyProtection="1">
      <alignment horizontal="center" vertical="top"/>
      <protection locked="0"/>
    </xf>
    <xf numFmtId="165" fontId="11" fillId="0" borderId="1" xfId="1" applyNumberFormat="1" applyFont="1" applyBorder="1" applyAlignment="1" applyProtection="1">
      <alignment horizontal="center" vertical="top"/>
      <protection locked="0"/>
    </xf>
    <xf numFmtId="166" fontId="15" fillId="0" borderId="1" xfId="1" applyNumberFormat="1" applyFont="1" applyFill="1" applyBorder="1" applyAlignment="1" applyProtection="1">
      <alignment horizontal="center" vertical="top"/>
      <protection locked="0"/>
    </xf>
    <xf numFmtId="1" fontId="11" fillId="0" borderId="0" xfId="1" applyNumberFormat="1" applyFont="1" applyBorder="1" applyAlignment="1" applyProtection="1">
      <alignment horizontal="center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left" vertical="top" wrapText="1"/>
      <protection locked="0"/>
    </xf>
    <xf numFmtId="165" fontId="6" fillId="3" borderId="0" xfId="1" applyNumberFormat="1" applyFont="1" applyFill="1" applyBorder="1" applyAlignment="1" applyProtection="1">
      <alignment horizontal="center" vertical="top"/>
      <protection locked="0"/>
    </xf>
    <xf numFmtId="165" fontId="6" fillId="3" borderId="0" xfId="1" applyNumberFormat="1" applyFont="1" applyFill="1" applyBorder="1" applyAlignment="1" applyProtection="1">
      <alignment horizontal="right" vertical="top"/>
      <protection locked="0"/>
    </xf>
    <xf numFmtId="166" fontId="6" fillId="3" borderId="0" xfId="1" applyNumberFormat="1" applyFont="1" applyFill="1" applyBorder="1" applyAlignment="1" applyProtection="1">
      <alignment horizontal="right" vertical="top"/>
      <protection locked="0"/>
    </xf>
    <xf numFmtId="165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top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165" fontId="6" fillId="3" borderId="0" xfId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 applyProtection="1">
      <alignment horizontal="left" vertical="center" wrapText="1"/>
      <protection locked="0"/>
    </xf>
    <xf numFmtId="165" fontId="6" fillId="3" borderId="0" xfId="1" applyNumberFormat="1" applyFont="1" applyFill="1" applyBorder="1" applyAlignment="1" applyProtection="1">
      <alignment horizontal="center" vertical="center"/>
      <protection locked="0"/>
    </xf>
    <xf numFmtId="166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11" fillId="0" borderId="0" xfId="1" applyFill="1" applyProtection="1">
      <protection locked="0"/>
    </xf>
    <xf numFmtId="165" fontId="11" fillId="0" borderId="1" xfId="1" applyNumberFormat="1" applyFill="1" applyBorder="1" applyAlignment="1" applyProtection="1">
      <alignment horizontal="center" vertical="top"/>
      <protection locked="0"/>
    </xf>
    <xf numFmtId="165" fontId="11" fillId="0" borderId="1" xfId="1" applyNumberFormat="1" applyFont="1" applyFill="1" applyBorder="1" applyAlignment="1" applyProtection="1">
      <alignment horizontal="center" vertical="top"/>
      <protection locked="0"/>
    </xf>
  </cellXfs>
  <cellStyles count="7">
    <cellStyle name="Excel Built-in Normal" xfId="1"/>
    <cellStyle name="Millares" xfId="2" builtinId="3"/>
    <cellStyle name="Millares 2" xfId="3"/>
    <cellStyle name="Normal" xfId="0" builtinId="0"/>
    <cellStyle name="Normal 19" xfId="4"/>
    <cellStyle name="Normal 2" xfId="5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60" zoomScaleNormal="60" zoomScaleSheetLayoutView="100" workbookViewId="0">
      <selection activeCell="A82" sqref="A82"/>
    </sheetView>
  </sheetViews>
  <sheetFormatPr baseColWidth="10" defaultColWidth="11.42578125" defaultRowHeight="12.75" x14ac:dyDescent="0.2"/>
  <cols>
    <col min="1" max="1" width="60.7109375" style="1" customWidth="1"/>
    <col min="2" max="2" width="1.7109375" style="1" customWidth="1"/>
    <col min="3" max="3" width="13.28515625" style="2" customWidth="1"/>
    <col min="4" max="5" width="11.85546875" style="3" customWidth="1"/>
    <col min="6" max="6" width="11.7109375" style="4" customWidth="1"/>
    <col min="7" max="7" width="11.7109375" style="5" customWidth="1"/>
    <col min="8" max="8" width="16.7109375" style="6" customWidth="1"/>
    <col min="9" max="9" width="16.7109375" style="7" customWidth="1"/>
    <col min="10" max="10" width="17.28515625" style="7" customWidth="1"/>
    <col min="11" max="12" width="16.7109375" style="8" customWidth="1"/>
    <col min="13" max="15" width="10.7109375" style="9" customWidth="1"/>
    <col min="16" max="16384" width="11.42578125" style="1"/>
  </cols>
  <sheetData>
    <row r="1" spans="1:15" ht="15" customHeight="1" x14ac:dyDescent="0.2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12.75" customHeight="1" x14ac:dyDescent="0.2">
      <c r="A2" s="17"/>
      <c r="B2" s="17"/>
      <c r="C2" s="21"/>
      <c r="D2" s="18"/>
      <c r="E2" s="18"/>
      <c r="F2" s="19"/>
      <c r="G2" s="19"/>
      <c r="H2" s="20"/>
      <c r="I2" s="17"/>
      <c r="J2" s="17"/>
      <c r="K2" s="20"/>
      <c r="L2" s="20"/>
    </row>
    <row r="3" spans="1:15" ht="15" customHeight="1" x14ac:dyDescent="0.25">
      <c r="A3" s="111" t="s">
        <v>98</v>
      </c>
      <c r="B3" s="11"/>
      <c r="E3" s="10"/>
      <c r="G3" s="12"/>
      <c r="H3" s="13"/>
      <c r="I3" s="13"/>
      <c r="J3" s="13"/>
      <c r="L3" s="22"/>
    </row>
    <row r="4" spans="1:15" ht="12.75" customHeight="1" x14ac:dyDescent="0.25">
      <c r="A4" s="14"/>
      <c r="B4" s="14"/>
      <c r="H4" s="15"/>
      <c r="I4" s="16"/>
      <c r="J4" s="16"/>
    </row>
    <row r="5" spans="1:15" ht="22.5" customHeight="1" x14ac:dyDescent="0.2">
      <c r="A5" s="112" t="s">
        <v>93</v>
      </c>
      <c r="B5" s="113" t="s">
        <v>9</v>
      </c>
      <c r="C5" s="113"/>
      <c r="D5" s="113" t="s">
        <v>0</v>
      </c>
      <c r="E5" s="113"/>
      <c r="F5" s="113"/>
      <c r="G5" s="113"/>
      <c r="H5" s="109" t="s">
        <v>10</v>
      </c>
      <c r="I5" s="109" t="s">
        <v>11</v>
      </c>
      <c r="J5" s="109" t="s">
        <v>12</v>
      </c>
      <c r="K5" s="113" t="s">
        <v>1</v>
      </c>
      <c r="L5" s="113"/>
      <c r="M5" s="113"/>
      <c r="N5" s="113"/>
      <c r="O5" s="114"/>
    </row>
    <row r="6" spans="1:15" ht="24" customHeight="1" thickBot="1" x14ac:dyDescent="0.25">
      <c r="A6" s="115" t="s">
        <v>2</v>
      </c>
      <c r="B6" s="116"/>
      <c r="C6" s="116"/>
      <c r="D6" s="117" t="s">
        <v>3</v>
      </c>
      <c r="E6" s="117" t="s">
        <v>94</v>
      </c>
      <c r="F6" s="118" t="s">
        <v>95</v>
      </c>
      <c r="G6" s="118" t="s">
        <v>96</v>
      </c>
      <c r="H6" s="119"/>
      <c r="I6" s="119"/>
      <c r="J6" s="119"/>
      <c r="K6" s="118" t="s">
        <v>4</v>
      </c>
      <c r="L6" s="118" t="s">
        <v>5</v>
      </c>
      <c r="M6" s="118" t="s">
        <v>97</v>
      </c>
      <c r="N6" s="118" t="s">
        <v>13</v>
      </c>
      <c r="O6" s="120" t="s">
        <v>6</v>
      </c>
    </row>
    <row r="7" spans="1:15" s="30" customFormat="1" ht="21.75" customHeight="1" x14ac:dyDescent="0.25">
      <c r="A7" s="121" t="s">
        <v>56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</row>
    <row r="8" spans="1:15" s="33" customFormat="1" ht="21.75" customHeight="1" x14ac:dyDescent="0.2">
      <c r="A8" s="122" t="s">
        <v>57</v>
      </c>
      <c r="B8" s="123"/>
      <c r="C8" s="124"/>
      <c r="D8" s="125"/>
      <c r="E8" s="125"/>
      <c r="F8" s="126"/>
      <c r="G8" s="126"/>
      <c r="H8" s="127">
        <f>SUM(H12)</f>
        <v>58000000</v>
      </c>
      <c r="I8" s="127">
        <f t="shared" ref="I8:J8" si="0">SUM(I12)</f>
        <v>58000000</v>
      </c>
      <c r="J8" s="127">
        <f t="shared" si="0"/>
        <v>1200000</v>
      </c>
      <c r="K8" s="128"/>
      <c r="L8" s="124"/>
      <c r="M8" s="129"/>
      <c r="N8" s="129"/>
      <c r="O8" s="129"/>
    </row>
    <row r="9" spans="1:15" s="29" customFormat="1" ht="15" x14ac:dyDescent="0.2">
      <c r="A9" s="23"/>
      <c r="B9" s="23"/>
      <c r="C9" s="21"/>
      <c r="D9" s="18"/>
      <c r="E9" s="18"/>
      <c r="F9" s="24"/>
      <c r="G9" s="24"/>
      <c r="H9" s="25"/>
      <c r="I9" s="26"/>
      <c r="J9" s="26"/>
      <c r="K9" s="20"/>
      <c r="L9" s="27"/>
      <c r="M9" s="28"/>
      <c r="N9" s="28"/>
      <c r="O9" s="28"/>
    </row>
    <row r="10" spans="1:15" s="17" customFormat="1" ht="15.75" x14ac:dyDescent="0.2">
      <c r="A10" s="35" t="s">
        <v>7</v>
      </c>
      <c r="B10" s="36"/>
      <c r="C10" s="37"/>
      <c r="D10" s="38"/>
      <c r="E10" s="38"/>
      <c r="F10" s="39"/>
      <c r="G10" s="39"/>
      <c r="H10" s="40"/>
      <c r="I10" s="41"/>
      <c r="J10" s="41"/>
      <c r="K10" s="42"/>
      <c r="L10" s="42"/>
      <c r="M10" s="43"/>
      <c r="N10" s="43"/>
      <c r="O10" s="43"/>
    </row>
    <row r="11" spans="1:15" s="17" customFormat="1" ht="15.75" x14ac:dyDescent="0.2">
      <c r="A11" s="35"/>
      <c r="B11" s="36"/>
      <c r="C11" s="37"/>
      <c r="D11" s="38"/>
      <c r="E11" s="38"/>
      <c r="F11" s="39"/>
      <c r="G11" s="39"/>
      <c r="H11" s="40"/>
      <c r="I11" s="41"/>
      <c r="J11" s="41"/>
      <c r="K11" s="42"/>
      <c r="L11" s="42"/>
      <c r="M11" s="43"/>
      <c r="N11" s="43"/>
      <c r="O11" s="43"/>
    </row>
    <row r="12" spans="1:15" s="29" customFormat="1" x14ac:dyDescent="0.2">
      <c r="A12" s="44" t="s">
        <v>85</v>
      </c>
      <c r="B12" s="31"/>
      <c r="C12" s="45"/>
      <c r="D12" s="46"/>
      <c r="E12" s="46"/>
      <c r="F12" s="46"/>
      <c r="G12" s="47"/>
      <c r="H12" s="48">
        <v>58000000</v>
      </c>
      <c r="I12" s="48">
        <v>58000000</v>
      </c>
      <c r="J12" s="48">
        <v>1200000</v>
      </c>
      <c r="K12" s="49" t="s">
        <v>8</v>
      </c>
      <c r="L12" s="49" t="s">
        <v>8</v>
      </c>
      <c r="M12" s="108">
        <v>0</v>
      </c>
      <c r="N12" s="50">
        <v>1</v>
      </c>
      <c r="O12" s="50">
        <f>SUM(M12:N12)</f>
        <v>1</v>
      </c>
    </row>
    <row r="13" spans="1:15" s="29" customFormat="1" x14ac:dyDescent="0.2">
      <c r="A13" s="51" t="s">
        <v>45</v>
      </c>
      <c r="B13" s="52"/>
      <c r="C13" s="53" t="s">
        <v>46</v>
      </c>
      <c r="D13" s="54">
        <v>28</v>
      </c>
      <c r="E13" s="54">
        <v>28</v>
      </c>
      <c r="F13" s="55">
        <v>0</v>
      </c>
      <c r="G13" s="55">
        <f t="shared" ref="G13:G14" si="1">SUM(F13)/E13*100</f>
        <v>0</v>
      </c>
      <c r="H13" s="56"/>
      <c r="I13" s="56"/>
      <c r="J13" s="48"/>
      <c r="K13" s="49"/>
      <c r="L13" s="49"/>
      <c r="M13" s="50"/>
      <c r="N13" s="50"/>
      <c r="O13" s="50"/>
    </row>
    <row r="14" spans="1:15" s="29" customFormat="1" ht="12.75" customHeight="1" x14ac:dyDescent="0.2">
      <c r="A14" s="51" t="s">
        <v>58</v>
      </c>
      <c r="B14" s="52"/>
      <c r="C14" s="53" t="s">
        <v>46</v>
      </c>
      <c r="D14" s="54">
        <v>30</v>
      </c>
      <c r="E14" s="54">
        <v>30</v>
      </c>
      <c r="F14" s="55">
        <v>1</v>
      </c>
      <c r="G14" s="55">
        <f t="shared" si="1"/>
        <v>3.3333333333333335</v>
      </c>
      <c r="H14" s="56"/>
      <c r="I14" s="56"/>
      <c r="J14" s="48"/>
      <c r="K14" s="49"/>
      <c r="L14" s="49"/>
      <c r="M14" s="50"/>
      <c r="N14" s="50"/>
      <c r="O14" s="50"/>
    </row>
    <row r="15" spans="1:15" s="29" customFormat="1" x14ac:dyDescent="0.2">
      <c r="A15" s="51"/>
      <c r="B15" s="52"/>
      <c r="C15" s="53"/>
      <c r="D15" s="54"/>
      <c r="E15" s="54"/>
      <c r="F15" s="55"/>
      <c r="G15" s="55"/>
      <c r="H15" s="56"/>
      <c r="I15" s="56"/>
      <c r="J15" s="48"/>
      <c r="K15" s="49"/>
      <c r="L15" s="49"/>
      <c r="M15" s="50"/>
      <c r="N15" s="50"/>
      <c r="O15" s="50"/>
    </row>
    <row r="16" spans="1:15" ht="21.75" customHeight="1" x14ac:dyDescent="0.2">
      <c r="A16" s="130" t="s">
        <v>14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ht="21.75" customHeight="1" x14ac:dyDescent="0.2">
      <c r="A17" s="122" t="s">
        <v>40</v>
      </c>
      <c r="B17" s="132"/>
      <c r="C17" s="133"/>
      <c r="D17" s="128"/>
      <c r="E17" s="128"/>
      <c r="F17" s="134"/>
      <c r="G17" s="134"/>
      <c r="H17" s="131">
        <f>SUM(H21,H24)</f>
        <v>1219574990</v>
      </c>
      <c r="I17" s="131">
        <f t="shared" ref="I17:J17" si="2">SUM(I21,I24)</f>
        <v>1219574990</v>
      </c>
      <c r="J17" s="131">
        <f t="shared" si="2"/>
        <v>185946609.68000001</v>
      </c>
      <c r="K17" s="128"/>
      <c r="L17" s="133"/>
      <c r="M17" s="135"/>
      <c r="N17" s="135"/>
      <c r="O17" s="135"/>
    </row>
    <row r="18" spans="1:15" ht="12.75" customHeight="1" x14ac:dyDescent="0.2">
      <c r="A18" s="63"/>
      <c r="B18" s="63"/>
      <c r="C18" s="37"/>
      <c r="D18" s="64"/>
      <c r="E18" s="64"/>
      <c r="F18" s="65"/>
      <c r="G18" s="65"/>
      <c r="H18" s="66"/>
      <c r="I18" s="67"/>
      <c r="J18" s="67"/>
      <c r="K18" s="68"/>
      <c r="L18" s="42"/>
      <c r="M18" s="69"/>
      <c r="N18" s="69"/>
      <c r="O18" s="69"/>
    </row>
    <row r="19" spans="1:15" ht="15.75" x14ac:dyDescent="0.2">
      <c r="A19" s="35" t="s">
        <v>7</v>
      </c>
      <c r="B19" s="36"/>
      <c r="C19" s="37"/>
      <c r="D19" s="38"/>
      <c r="E19" s="38"/>
      <c r="F19" s="39"/>
      <c r="G19" s="39"/>
      <c r="H19" s="40"/>
      <c r="I19" s="41"/>
      <c r="J19" s="41"/>
      <c r="K19" s="42"/>
      <c r="L19" s="42"/>
      <c r="M19" s="43"/>
      <c r="N19" s="43"/>
      <c r="O19" s="43"/>
    </row>
    <row r="20" spans="1:15" ht="15.75" x14ac:dyDescent="0.2">
      <c r="A20" s="35"/>
      <c r="B20" s="36"/>
      <c r="C20" s="37"/>
      <c r="D20" s="38"/>
      <c r="E20" s="38"/>
      <c r="F20" s="39"/>
      <c r="G20" s="39"/>
      <c r="H20" s="40"/>
      <c r="I20" s="41"/>
      <c r="J20" s="41"/>
      <c r="K20" s="42"/>
      <c r="L20" s="42"/>
      <c r="M20" s="43"/>
      <c r="N20" s="43"/>
      <c r="O20" s="43"/>
    </row>
    <row r="21" spans="1:15" x14ac:dyDescent="0.2">
      <c r="A21" s="44" t="s">
        <v>59</v>
      </c>
      <c r="B21" s="31"/>
      <c r="C21" s="45"/>
      <c r="D21" s="57"/>
      <c r="E21" s="70"/>
      <c r="F21" s="71"/>
      <c r="G21" s="72"/>
      <c r="H21" s="48">
        <v>1502475.93</v>
      </c>
      <c r="I21" s="48">
        <v>1502475.93</v>
      </c>
      <c r="J21" s="48">
        <v>0</v>
      </c>
      <c r="K21" s="62" t="s">
        <v>8</v>
      </c>
      <c r="L21" s="62" t="s">
        <v>8</v>
      </c>
      <c r="M21" s="50">
        <v>50515</v>
      </c>
      <c r="N21" s="50">
        <v>34725</v>
      </c>
      <c r="O21" s="50">
        <f>SUM(M21:N21)</f>
        <v>85240</v>
      </c>
    </row>
    <row r="22" spans="1:15" x14ac:dyDescent="0.2">
      <c r="A22" s="73" t="s">
        <v>60</v>
      </c>
      <c r="B22" s="31"/>
      <c r="C22" s="68" t="s">
        <v>62</v>
      </c>
      <c r="D22" s="58">
        <v>24263</v>
      </c>
      <c r="E22" s="58">
        <v>24263</v>
      </c>
      <c r="F22" s="55">
        <v>4506</v>
      </c>
      <c r="G22" s="55">
        <f t="shared" ref="G22:G23" si="3">SUM(F22)/E22*100</f>
        <v>18.571487450026787</v>
      </c>
      <c r="H22" s="56"/>
      <c r="I22" s="56"/>
      <c r="J22" s="48"/>
      <c r="K22" s="62"/>
      <c r="L22" s="62"/>
      <c r="M22" s="50"/>
      <c r="N22" s="50"/>
      <c r="O22" s="50"/>
    </row>
    <row r="23" spans="1:15" x14ac:dyDescent="0.2">
      <c r="A23" s="73" t="s">
        <v>61</v>
      </c>
      <c r="B23" s="31"/>
      <c r="C23" s="68" t="s">
        <v>62</v>
      </c>
      <c r="D23" s="58">
        <v>81680</v>
      </c>
      <c r="E23" s="58">
        <v>81680</v>
      </c>
      <c r="F23" s="59">
        <v>18563</v>
      </c>
      <c r="G23" s="59">
        <f t="shared" si="3"/>
        <v>22.726493633692456</v>
      </c>
      <c r="H23" s="56"/>
      <c r="I23" s="56"/>
      <c r="J23" s="48"/>
      <c r="K23" s="62"/>
      <c r="L23" s="62"/>
      <c r="M23" s="50"/>
      <c r="N23" s="50"/>
      <c r="O23" s="50"/>
    </row>
    <row r="24" spans="1:15" x14ac:dyDescent="0.2">
      <c r="A24" s="44" t="s">
        <v>41</v>
      </c>
      <c r="B24" s="31"/>
      <c r="C24" s="45"/>
      <c r="D24" s="57"/>
      <c r="E24" s="58"/>
      <c r="F24" s="59"/>
      <c r="G24" s="74"/>
      <c r="H24" s="48">
        <v>1218072514.0699999</v>
      </c>
      <c r="I24" s="48">
        <v>1218072514.0699999</v>
      </c>
      <c r="J24" s="48">
        <v>185946609.68000001</v>
      </c>
      <c r="K24" s="62" t="s">
        <v>8</v>
      </c>
      <c r="L24" s="62" t="s">
        <v>8</v>
      </c>
      <c r="M24" s="50">
        <v>50515</v>
      </c>
      <c r="N24" s="50">
        <v>34725</v>
      </c>
      <c r="O24" s="50">
        <f>SUM(M24:N24)</f>
        <v>85240</v>
      </c>
    </row>
    <row r="25" spans="1:15" x14ac:dyDescent="0.2">
      <c r="A25" s="73" t="s">
        <v>89</v>
      </c>
      <c r="B25" s="31"/>
      <c r="C25" s="68" t="s">
        <v>30</v>
      </c>
      <c r="D25" s="58">
        <v>346</v>
      </c>
      <c r="E25" s="58">
        <v>346</v>
      </c>
      <c r="F25" s="55">
        <v>39</v>
      </c>
      <c r="G25" s="55">
        <f t="shared" ref="G25:G27" si="4">SUM(F25)/E25*100</f>
        <v>11.271676300578035</v>
      </c>
      <c r="H25" s="48"/>
      <c r="I25" s="48"/>
      <c r="J25" s="48"/>
      <c r="K25" s="62"/>
      <c r="L25" s="62"/>
      <c r="M25" s="50"/>
      <c r="N25" s="50"/>
      <c r="O25" s="50"/>
    </row>
    <row r="26" spans="1:15" x14ac:dyDescent="0.2">
      <c r="A26" s="75" t="s">
        <v>90</v>
      </c>
      <c r="B26" s="31"/>
      <c r="C26" s="68" t="s">
        <v>42</v>
      </c>
      <c r="D26" s="58">
        <v>173198</v>
      </c>
      <c r="E26" s="58">
        <v>173198</v>
      </c>
      <c r="F26" s="59">
        <v>23074</v>
      </c>
      <c r="G26" s="59">
        <f t="shared" si="4"/>
        <v>13.322324738160948</v>
      </c>
      <c r="H26" s="48"/>
      <c r="I26" s="48"/>
      <c r="J26" s="48"/>
      <c r="K26" s="62"/>
      <c r="L26" s="62"/>
      <c r="M26" s="50"/>
      <c r="N26" s="50"/>
      <c r="O26" s="50"/>
    </row>
    <row r="27" spans="1:15" x14ac:dyDescent="0.2">
      <c r="A27" s="75" t="s">
        <v>91</v>
      </c>
      <c r="B27" s="31"/>
      <c r="C27" s="68" t="s">
        <v>42</v>
      </c>
      <c r="D27" s="58">
        <v>79759</v>
      </c>
      <c r="E27" s="58">
        <v>79759</v>
      </c>
      <c r="F27" s="59">
        <v>3046</v>
      </c>
      <c r="G27" s="59">
        <f t="shared" si="4"/>
        <v>3.8190047518148424</v>
      </c>
      <c r="H27" s="61"/>
      <c r="I27" s="61"/>
      <c r="J27" s="61"/>
      <c r="K27" s="62"/>
      <c r="L27" s="62"/>
      <c r="M27" s="32"/>
      <c r="N27" s="32"/>
      <c r="O27" s="32"/>
    </row>
    <row r="28" spans="1:15" x14ac:dyDescent="0.2">
      <c r="A28" s="73" t="s">
        <v>43</v>
      </c>
      <c r="B28" s="31"/>
      <c r="C28" s="68" t="s">
        <v>44</v>
      </c>
      <c r="D28" s="58">
        <v>1531</v>
      </c>
      <c r="E28" s="58">
        <v>1531</v>
      </c>
      <c r="F28" s="59">
        <v>165</v>
      </c>
      <c r="G28" s="59">
        <f>SUM(F28)/E28*100</f>
        <v>10.77726975832789</v>
      </c>
      <c r="H28" s="61"/>
      <c r="I28" s="61"/>
      <c r="J28" s="61"/>
      <c r="K28" s="62"/>
      <c r="L28" s="62"/>
      <c r="M28" s="32"/>
      <c r="N28" s="32"/>
      <c r="O28" s="32"/>
    </row>
    <row r="29" spans="1:15" x14ac:dyDescent="0.2">
      <c r="A29" s="73"/>
      <c r="B29" s="31"/>
      <c r="C29" s="68"/>
      <c r="D29" s="58"/>
      <c r="E29" s="58"/>
      <c r="F29" s="59"/>
      <c r="G29" s="59"/>
      <c r="H29" s="61"/>
      <c r="I29" s="61"/>
      <c r="J29" s="61"/>
      <c r="K29" s="62"/>
      <c r="L29" s="62"/>
      <c r="M29" s="32"/>
      <c r="N29" s="32"/>
      <c r="O29" s="32"/>
    </row>
    <row r="30" spans="1:15" ht="21.75" customHeight="1" x14ac:dyDescent="0.2">
      <c r="A30" s="122" t="s">
        <v>31</v>
      </c>
      <c r="B30" s="132"/>
      <c r="C30" s="133"/>
      <c r="D30" s="128"/>
      <c r="E30" s="128"/>
      <c r="F30" s="134"/>
      <c r="G30" s="134"/>
      <c r="H30" s="131">
        <f>SUM(H34)</f>
        <v>173533681</v>
      </c>
      <c r="I30" s="131">
        <f t="shared" ref="I30:J30" si="5">SUM(I34)</f>
        <v>173533681</v>
      </c>
      <c r="J30" s="131">
        <f t="shared" si="5"/>
        <v>21130809.030000001</v>
      </c>
      <c r="K30" s="128"/>
      <c r="L30" s="133"/>
      <c r="M30" s="135"/>
      <c r="N30" s="135"/>
      <c r="O30" s="135"/>
    </row>
    <row r="31" spans="1:15" ht="12.75" customHeight="1" x14ac:dyDescent="0.2">
      <c r="A31" s="63"/>
      <c r="B31" s="63"/>
      <c r="C31" s="37"/>
      <c r="D31" s="64"/>
      <c r="E31" s="64"/>
      <c r="F31" s="65"/>
      <c r="G31" s="65"/>
      <c r="H31" s="66"/>
      <c r="I31" s="67"/>
      <c r="J31" s="67"/>
      <c r="K31" s="68"/>
      <c r="L31" s="42"/>
      <c r="M31" s="69"/>
      <c r="N31" s="69"/>
      <c r="O31" s="69"/>
    </row>
    <row r="32" spans="1:15" ht="15.75" x14ac:dyDescent="0.2">
      <c r="A32" s="35" t="s">
        <v>7</v>
      </c>
      <c r="B32" s="36"/>
      <c r="C32" s="37"/>
      <c r="D32" s="38"/>
      <c r="E32" s="38"/>
      <c r="F32" s="39"/>
      <c r="G32" s="39"/>
      <c r="H32" s="40"/>
      <c r="I32" s="41"/>
      <c r="J32" s="41"/>
      <c r="K32" s="42"/>
      <c r="L32" s="42"/>
      <c r="M32" s="43"/>
      <c r="N32" s="43"/>
      <c r="O32" s="43"/>
    </row>
    <row r="33" spans="1:15" ht="15.75" x14ac:dyDescent="0.2">
      <c r="A33" s="35"/>
      <c r="B33" s="36"/>
      <c r="C33" s="37"/>
      <c r="D33" s="38"/>
      <c r="E33" s="38"/>
      <c r="F33" s="39"/>
      <c r="G33" s="39"/>
      <c r="H33" s="40"/>
      <c r="I33" s="41"/>
      <c r="J33" s="41"/>
      <c r="K33" s="42"/>
      <c r="L33" s="42"/>
      <c r="M33" s="43"/>
      <c r="N33" s="43"/>
      <c r="O33" s="43"/>
    </row>
    <row r="34" spans="1:15" x14ac:dyDescent="0.2">
      <c r="A34" s="44" t="s">
        <v>63</v>
      </c>
      <c r="B34" s="31"/>
      <c r="C34" s="68"/>
      <c r="D34" s="57"/>
      <c r="E34" s="58"/>
      <c r="F34" s="59"/>
      <c r="G34" s="59"/>
      <c r="H34" s="48">
        <v>173533681</v>
      </c>
      <c r="I34" s="48">
        <v>173533681</v>
      </c>
      <c r="J34" s="48">
        <v>21130809.030000001</v>
      </c>
      <c r="K34" s="62" t="s">
        <v>8</v>
      </c>
      <c r="L34" s="62" t="s">
        <v>8</v>
      </c>
      <c r="M34" s="50">
        <v>50515</v>
      </c>
      <c r="N34" s="50">
        <v>34725</v>
      </c>
      <c r="O34" s="50">
        <f>SUM(M34:N34)</f>
        <v>85240</v>
      </c>
    </row>
    <row r="35" spans="1:15" x14ac:dyDescent="0.2">
      <c r="A35" s="51" t="s">
        <v>15</v>
      </c>
      <c r="B35" s="52"/>
      <c r="C35" s="53" t="s">
        <v>24</v>
      </c>
      <c r="D35" s="54">
        <v>4</v>
      </c>
      <c r="E35" s="54">
        <v>4</v>
      </c>
      <c r="F35" s="55">
        <v>1</v>
      </c>
      <c r="G35" s="76">
        <f t="shared" ref="G35:G46" si="6">SUM(F35)/E35*100</f>
        <v>25</v>
      </c>
      <c r="H35" s="48"/>
      <c r="I35" s="48"/>
      <c r="J35" s="61"/>
      <c r="K35" s="62"/>
      <c r="L35" s="62"/>
      <c r="M35" s="32"/>
      <c r="N35" s="32"/>
      <c r="O35" s="32"/>
    </row>
    <row r="36" spans="1:15" x14ac:dyDescent="0.2">
      <c r="A36" s="51" t="s">
        <v>32</v>
      </c>
      <c r="B36" s="52"/>
      <c r="C36" s="53" t="s">
        <v>33</v>
      </c>
      <c r="D36" s="54">
        <v>14</v>
      </c>
      <c r="E36" s="54">
        <v>14</v>
      </c>
      <c r="F36" s="55">
        <v>0</v>
      </c>
      <c r="G36" s="76">
        <f t="shared" ref="G36:G44" si="7">SUM(F36)/E36*100</f>
        <v>0</v>
      </c>
      <c r="H36" s="61"/>
      <c r="I36" s="61"/>
      <c r="J36" s="61"/>
      <c r="K36" s="62"/>
      <c r="L36" s="62"/>
      <c r="M36" s="32"/>
      <c r="N36" s="32"/>
      <c r="O36" s="32"/>
    </row>
    <row r="37" spans="1:15" x14ac:dyDescent="0.2">
      <c r="A37" s="77" t="s">
        <v>21</v>
      </c>
      <c r="B37" s="77"/>
      <c r="C37" s="78" t="s">
        <v>29</v>
      </c>
      <c r="D37" s="54">
        <v>450</v>
      </c>
      <c r="E37" s="54">
        <v>450</v>
      </c>
      <c r="F37" s="55">
        <v>0</v>
      </c>
      <c r="G37" s="55">
        <f t="shared" si="7"/>
        <v>0</v>
      </c>
      <c r="H37" s="61"/>
      <c r="I37" s="61"/>
      <c r="J37" s="61"/>
      <c r="K37" s="62"/>
      <c r="L37" s="62"/>
      <c r="M37" s="32"/>
      <c r="N37" s="32"/>
      <c r="O37" s="32"/>
    </row>
    <row r="38" spans="1:15" x14ac:dyDescent="0.2">
      <c r="A38" s="77" t="s">
        <v>34</v>
      </c>
      <c r="B38" s="77"/>
      <c r="C38" s="78" t="s">
        <v>26</v>
      </c>
      <c r="D38" s="54">
        <v>280</v>
      </c>
      <c r="E38" s="54">
        <v>280</v>
      </c>
      <c r="F38" s="55">
        <v>41</v>
      </c>
      <c r="G38" s="55">
        <f t="shared" si="7"/>
        <v>14.642857142857144</v>
      </c>
      <c r="H38" s="61"/>
      <c r="I38" s="61"/>
      <c r="J38" s="61"/>
      <c r="K38" s="62"/>
      <c r="L38" s="62"/>
      <c r="M38" s="32"/>
      <c r="N38" s="32"/>
      <c r="O38" s="32"/>
    </row>
    <row r="39" spans="1:15" s="29" customFormat="1" ht="25.5" x14ac:dyDescent="0.2">
      <c r="A39" s="51" t="s">
        <v>35</v>
      </c>
      <c r="B39" s="52"/>
      <c r="C39" s="53" t="s">
        <v>36</v>
      </c>
      <c r="D39" s="54">
        <v>1</v>
      </c>
      <c r="E39" s="54">
        <v>1</v>
      </c>
      <c r="F39" s="55">
        <v>0</v>
      </c>
      <c r="G39" s="76">
        <f>SUM(F39)/E39*100</f>
        <v>0</v>
      </c>
      <c r="H39" s="61"/>
      <c r="I39" s="61"/>
      <c r="J39" s="61"/>
      <c r="K39" s="62"/>
      <c r="L39" s="62"/>
      <c r="M39" s="32"/>
      <c r="N39" s="32"/>
      <c r="O39" s="32"/>
    </row>
    <row r="40" spans="1:15" x14ac:dyDescent="0.2">
      <c r="A40" s="51" t="s">
        <v>64</v>
      </c>
      <c r="B40" s="52"/>
      <c r="C40" s="53" t="s">
        <v>28</v>
      </c>
      <c r="D40" s="54">
        <v>4</v>
      </c>
      <c r="E40" s="54">
        <v>4</v>
      </c>
      <c r="F40" s="55">
        <v>1</v>
      </c>
      <c r="G40" s="76">
        <f t="shared" si="7"/>
        <v>25</v>
      </c>
      <c r="H40" s="61"/>
      <c r="I40" s="61"/>
      <c r="J40" s="61"/>
      <c r="K40" s="62"/>
      <c r="L40" s="62"/>
      <c r="M40" s="32"/>
      <c r="N40" s="32"/>
      <c r="O40" s="32"/>
    </row>
    <row r="41" spans="1:15" x14ac:dyDescent="0.2">
      <c r="A41" s="51" t="s">
        <v>38</v>
      </c>
      <c r="B41" s="52"/>
      <c r="C41" s="53" t="s">
        <v>27</v>
      </c>
      <c r="D41" s="54">
        <v>120</v>
      </c>
      <c r="E41" s="54">
        <v>120</v>
      </c>
      <c r="F41" s="55">
        <v>16</v>
      </c>
      <c r="G41" s="76">
        <f t="shared" si="7"/>
        <v>13.333333333333334</v>
      </c>
      <c r="H41" s="61"/>
      <c r="I41" s="61"/>
      <c r="J41" s="61"/>
      <c r="K41" s="62"/>
      <c r="L41" s="62"/>
      <c r="M41" s="32"/>
      <c r="N41" s="32"/>
      <c r="O41" s="32"/>
    </row>
    <row r="42" spans="1:15" x14ac:dyDescent="0.2">
      <c r="A42" s="51" t="s">
        <v>39</v>
      </c>
      <c r="B42" s="52"/>
      <c r="C42" s="53" t="s">
        <v>26</v>
      </c>
      <c r="D42" s="54">
        <v>42</v>
      </c>
      <c r="E42" s="54">
        <v>42</v>
      </c>
      <c r="F42" s="55">
        <v>10</v>
      </c>
      <c r="G42" s="76">
        <f>SUM(F42)/E42*100</f>
        <v>23.809523809523807</v>
      </c>
      <c r="H42" s="61"/>
      <c r="I42" s="61"/>
      <c r="J42" s="61"/>
      <c r="K42" s="62"/>
      <c r="L42" s="62"/>
      <c r="M42" s="32"/>
      <c r="N42" s="32"/>
      <c r="O42" s="32"/>
    </row>
    <row r="43" spans="1:15" x14ac:dyDescent="0.2">
      <c r="A43" s="51" t="s">
        <v>23</v>
      </c>
      <c r="B43" s="52"/>
      <c r="C43" s="53" t="s">
        <v>30</v>
      </c>
      <c r="D43" s="54">
        <v>65</v>
      </c>
      <c r="E43" s="54">
        <v>65</v>
      </c>
      <c r="F43" s="55">
        <v>0</v>
      </c>
      <c r="G43" s="76">
        <f>SUM(F43)/E43*100</f>
        <v>0</v>
      </c>
      <c r="H43" s="61"/>
      <c r="I43" s="61"/>
      <c r="J43" s="61"/>
      <c r="K43" s="62"/>
      <c r="L43" s="62"/>
      <c r="M43" s="32"/>
      <c r="N43" s="32"/>
      <c r="O43" s="32"/>
    </row>
    <row r="44" spans="1:15" x14ac:dyDescent="0.2">
      <c r="A44" s="52" t="s">
        <v>20</v>
      </c>
      <c r="B44" s="52"/>
      <c r="C44" s="53" t="s">
        <v>26</v>
      </c>
      <c r="D44" s="54">
        <v>2140</v>
      </c>
      <c r="E44" s="54">
        <v>2140</v>
      </c>
      <c r="F44" s="55">
        <v>382</v>
      </c>
      <c r="G44" s="76">
        <f t="shared" si="7"/>
        <v>17.850467289719628</v>
      </c>
      <c r="H44" s="61"/>
      <c r="I44" s="61"/>
      <c r="J44" s="61"/>
      <c r="K44" s="62"/>
      <c r="L44" s="62"/>
      <c r="M44" s="32"/>
      <c r="N44" s="32"/>
      <c r="O44" s="32"/>
    </row>
    <row r="45" spans="1:15" ht="12.75" customHeight="1" x14ac:dyDescent="0.2">
      <c r="A45" s="51" t="s">
        <v>16</v>
      </c>
      <c r="B45" s="52"/>
      <c r="C45" s="53" t="s">
        <v>25</v>
      </c>
      <c r="D45" s="54">
        <v>4</v>
      </c>
      <c r="E45" s="54">
        <v>4</v>
      </c>
      <c r="F45" s="55">
        <v>1</v>
      </c>
      <c r="G45" s="76">
        <f t="shared" si="6"/>
        <v>25</v>
      </c>
      <c r="H45" s="61"/>
      <c r="I45" s="61"/>
      <c r="J45" s="61"/>
      <c r="K45" s="62"/>
      <c r="L45" s="62"/>
      <c r="M45" s="32"/>
      <c r="N45" s="32"/>
      <c r="O45" s="32"/>
    </row>
    <row r="46" spans="1:15" x14ac:dyDescent="0.2">
      <c r="A46" s="51" t="s">
        <v>17</v>
      </c>
      <c r="B46" s="52"/>
      <c r="C46" s="53" t="s">
        <v>26</v>
      </c>
      <c r="D46" s="54">
        <v>107</v>
      </c>
      <c r="E46" s="54">
        <v>107</v>
      </c>
      <c r="F46" s="55">
        <v>0</v>
      </c>
      <c r="G46" s="76">
        <f t="shared" si="6"/>
        <v>0</v>
      </c>
      <c r="H46" s="61"/>
      <c r="I46" s="61"/>
      <c r="J46" s="61"/>
      <c r="K46" s="62"/>
      <c r="L46" s="62"/>
      <c r="M46" s="32"/>
      <c r="N46" s="32"/>
      <c r="O46" s="32"/>
    </row>
    <row r="47" spans="1:15" x14ac:dyDescent="0.2">
      <c r="A47" s="51" t="s">
        <v>18</v>
      </c>
      <c r="B47" s="52"/>
      <c r="C47" s="53" t="s">
        <v>26</v>
      </c>
      <c r="D47" s="54">
        <v>24</v>
      </c>
      <c r="E47" s="54">
        <v>24</v>
      </c>
      <c r="F47" s="55">
        <v>0</v>
      </c>
      <c r="G47" s="76">
        <f>SUM(F47)/E47*100</f>
        <v>0</v>
      </c>
      <c r="H47" s="61"/>
      <c r="I47" s="61"/>
      <c r="J47" s="61"/>
      <c r="K47" s="62"/>
      <c r="L47" s="62"/>
      <c r="M47" s="32"/>
      <c r="N47" s="32"/>
      <c r="O47" s="32"/>
    </row>
    <row r="48" spans="1:15" x14ac:dyDescent="0.2">
      <c r="A48" s="51" t="s">
        <v>19</v>
      </c>
      <c r="B48" s="52"/>
      <c r="C48" s="53" t="s">
        <v>26</v>
      </c>
      <c r="D48" s="54">
        <v>701</v>
      </c>
      <c r="E48" s="54">
        <v>701</v>
      </c>
      <c r="F48" s="55">
        <v>0</v>
      </c>
      <c r="G48" s="76">
        <f>SUM(F48)/E48*100</f>
        <v>0</v>
      </c>
      <c r="H48" s="61"/>
      <c r="I48" s="61"/>
      <c r="J48" s="61"/>
      <c r="K48" s="62"/>
      <c r="L48" s="62"/>
      <c r="M48" s="32"/>
      <c r="N48" s="32"/>
      <c r="O48" s="32"/>
    </row>
    <row r="49" spans="1:15" x14ac:dyDescent="0.2">
      <c r="A49" s="51" t="s">
        <v>22</v>
      </c>
      <c r="B49" s="52"/>
      <c r="C49" s="53" t="s">
        <v>30</v>
      </c>
      <c r="D49" s="54">
        <v>198</v>
      </c>
      <c r="E49" s="54">
        <v>198</v>
      </c>
      <c r="F49" s="55">
        <v>0</v>
      </c>
      <c r="G49" s="76">
        <f>SUM(F49)/E49*100</f>
        <v>0</v>
      </c>
      <c r="H49" s="61"/>
      <c r="I49" s="61"/>
      <c r="J49" s="61"/>
      <c r="K49" s="62"/>
      <c r="L49" s="62"/>
      <c r="M49" s="32"/>
      <c r="N49" s="32"/>
      <c r="O49" s="32"/>
    </row>
    <row r="50" spans="1:15" x14ac:dyDescent="0.2">
      <c r="A50" s="73" t="s">
        <v>37</v>
      </c>
      <c r="B50" s="31"/>
      <c r="C50" s="68" t="s">
        <v>36</v>
      </c>
      <c r="D50" s="58">
        <v>12</v>
      </c>
      <c r="E50" s="58">
        <v>12</v>
      </c>
      <c r="F50" s="55">
        <v>3</v>
      </c>
      <c r="G50" s="61">
        <f>SUM(F50)/E50*100</f>
        <v>25</v>
      </c>
      <c r="H50" s="61"/>
      <c r="I50" s="61"/>
      <c r="J50" s="61"/>
      <c r="K50" s="62"/>
      <c r="L50" s="62"/>
      <c r="M50" s="32"/>
      <c r="N50" s="32"/>
      <c r="O50" s="32"/>
    </row>
    <row r="51" spans="1:15" x14ac:dyDescent="0.2">
      <c r="A51" s="73"/>
      <c r="B51" s="31"/>
      <c r="C51" s="68"/>
      <c r="D51" s="58"/>
      <c r="E51" s="58"/>
      <c r="F51" s="55"/>
      <c r="G51" s="61"/>
      <c r="H51" s="61"/>
      <c r="I51" s="61"/>
      <c r="J51" s="61"/>
      <c r="K51" s="62"/>
      <c r="L51" s="62"/>
      <c r="M51" s="32"/>
      <c r="N51" s="32"/>
      <c r="O51" s="32"/>
    </row>
    <row r="52" spans="1:15" ht="21.75" customHeight="1" x14ac:dyDescent="0.2">
      <c r="A52" s="130" t="s">
        <v>48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</row>
    <row r="53" spans="1:15" ht="21.75" customHeight="1" x14ac:dyDescent="0.2">
      <c r="A53" s="122" t="s">
        <v>49</v>
      </c>
      <c r="B53" s="132"/>
      <c r="C53" s="133"/>
      <c r="D53" s="128"/>
      <c r="E53" s="128"/>
      <c r="F53" s="134"/>
      <c r="G53" s="134"/>
      <c r="H53" s="131">
        <f>SUM(H57,H60,H62,H67,H72,H75,H78,H83)</f>
        <v>4050173210.6899996</v>
      </c>
      <c r="I53" s="131">
        <f t="shared" ref="I53:J53" si="8">SUM(I57,I60,I62,I67,I72,I75,I78,I83)</f>
        <v>4050173210.6899996</v>
      </c>
      <c r="J53" s="131">
        <f t="shared" si="8"/>
        <v>966622649.79000008</v>
      </c>
      <c r="K53" s="128"/>
      <c r="L53" s="133"/>
      <c r="M53" s="135"/>
      <c r="N53" s="135"/>
      <c r="O53" s="135"/>
    </row>
    <row r="54" spans="1:15" ht="15" x14ac:dyDescent="0.2">
      <c r="A54" s="63"/>
      <c r="B54" s="63"/>
      <c r="C54" s="37"/>
      <c r="D54" s="64"/>
      <c r="E54" s="64"/>
      <c r="F54" s="65"/>
      <c r="G54" s="65"/>
      <c r="H54" s="66"/>
      <c r="I54" s="67"/>
      <c r="J54" s="67"/>
      <c r="K54" s="68"/>
      <c r="L54" s="42"/>
      <c r="M54" s="69"/>
      <c r="N54" s="69"/>
      <c r="O54" s="69"/>
    </row>
    <row r="55" spans="1:15" ht="15.75" x14ac:dyDescent="0.2">
      <c r="A55" s="79" t="s">
        <v>7</v>
      </c>
      <c r="B55" s="80"/>
      <c r="C55" s="81"/>
      <c r="D55" s="82"/>
      <c r="E55" s="82"/>
      <c r="F55" s="83"/>
      <c r="G55" s="83"/>
      <c r="H55" s="84"/>
      <c r="I55" s="41"/>
      <c r="J55" s="41"/>
      <c r="K55" s="42"/>
      <c r="L55" s="42"/>
      <c r="M55" s="43"/>
      <c r="N55" s="43"/>
      <c r="O55" s="43"/>
    </row>
    <row r="56" spans="1:15" ht="15.75" x14ac:dyDescent="0.2">
      <c r="A56" s="79"/>
      <c r="B56" s="80"/>
      <c r="C56" s="81"/>
      <c r="D56" s="82"/>
      <c r="E56" s="82"/>
      <c r="F56" s="83"/>
      <c r="G56" s="83"/>
      <c r="H56" s="84"/>
      <c r="I56" s="41"/>
      <c r="J56" s="41"/>
      <c r="K56" s="42"/>
      <c r="L56" s="42"/>
      <c r="M56" s="43"/>
      <c r="N56" s="43"/>
      <c r="O56" s="43"/>
    </row>
    <row r="57" spans="1:15" x14ac:dyDescent="0.2">
      <c r="A57" s="85" t="s">
        <v>65</v>
      </c>
      <c r="B57" s="52"/>
      <c r="C57" s="86"/>
      <c r="D57" s="87"/>
      <c r="E57" s="87"/>
      <c r="F57" s="76"/>
      <c r="G57" s="76"/>
      <c r="H57" s="88">
        <v>3717614558.5</v>
      </c>
      <c r="I57" s="48">
        <v>3717614558.5</v>
      </c>
      <c r="J57" s="48">
        <v>910220528.67999995</v>
      </c>
      <c r="K57" s="49" t="s">
        <v>8</v>
      </c>
      <c r="L57" s="49" t="s">
        <v>8</v>
      </c>
      <c r="M57" s="50">
        <v>4229</v>
      </c>
      <c r="N57" s="50">
        <v>6687</v>
      </c>
      <c r="O57" s="50">
        <f t="shared" ref="O57" si="9">SUM(M57:N57)</f>
        <v>10916</v>
      </c>
    </row>
    <row r="58" spans="1:15" x14ac:dyDescent="0.2">
      <c r="A58" s="51" t="s">
        <v>86</v>
      </c>
      <c r="B58" s="52"/>
      <c r="C58" s="53" t="s">
        <v>50</v>
      </c>
      <c r="D58" s="54">
        <v>133170</v>
      </c>
      <c r="E58" s="54">
        <v>133170</v>
      </c>
      <c r="F58" s="76">
        <v>32689</v>
      </c>
      <c r="G58" s="76">
        <f t="shared" ref="G58" si="10">SUM(F58)/E58*100</f>
        <v>24.546819854321544</v>
      </c>
      <c r="H58" s="88"/>
      <c r="I58" s="48"/>
      <c r="J58" s="89"/>
      <c r="K58" s="49"/>
      <c r="L58" s="49"/>
      <c r="M58" s="90"/>
      <c r="N58" s="90"/>
      <c r="O58" s="90"/>
    </row>
    <row r="59" spans="1:15" x14ac:dyDescent="0.2">
      <c r="A59" s="51" t="s">
        <v>51</v>
      </c>
      <c r="B59" s="52"/>
      <c r="C59" s="53" t="s">
        <v>27</v>
      </c>
      <c r="D59" s="54">
        <v>450</v>
      </c>
      <c r="E59" s="54">
        <v>450</v>
      </c>
      <c r="F59" s="55">
        <v>110</v>
      </c>
      <c r="G59" s="55">
        <f>SUM(F59)/E59*100</f>
        <v>24.444444444444443</v>
      </c>
      <c r="H59" s="88"/>
      <c r="I59" s="48"/>
      <c r="J59" s="89"/>
      <c r="K59" s="49"/>
      <c r="L59" s="49"/>
      <c r="M59" s="90"/>
      <c r="N59" s="90"/>
      <c r="O59" s="90"/>
    </row>
    <row r="60" spans="1:15" x14ac:dyDescent="0.2">
      <c r="A60" s="85" t="s">
        <v>66</v>
      </c>
      <c r="B60" s="52"/>
      <c r="C60" s="86"/>
      <c r="D60" s="91"/>
      <c r="E60" s="54"/>
      <c r="F60" s="91"/>
      <c r="G60" s="55"/>
      <c r="H60" s="88">
        <v>3085034.99</v>
      </c>
      <c r="I60" s="48">
        <v>3085034.99</v>
      </c>
      <c r="J60" s="48">
        <v>430588.86</v>
      </c>
      <c r="K60" s="49" t="s">
        <v>8</v>
      </c>
      <c r="L60" s="49" t="s">
        <v>8</v>
      </c>
      <c r="M60" s="50">
        <v>35</v>
      </c>
      <c r="N60" s="50">
        <v>2</v>
      </c>
      <c r="O60" s="50">
        <f>SUM(M60:N60)</f>
        <v>37</v>
      </c>
    </row>
    <row r="61" spans="1:15" x14ac:dyDescent="0.2">
      <c r="A61" s="51" t="s">
        <v>67</v>
      </c>
      <c r="B61" s="52"/>
      <c r="C61" s="53" t="s">
        <v>50</v>
      </c>
      <c r="D61" s="54">
        <v>444</v>
      </c>
      <c r="E61" s="54">
        <v>444</v>
      </c>
      <c r="F61" s="55">
        <v>111</v>
      </c>
      <c r="G61" s="76">
        <f>SUM(F61)/E61*100</f>
        <v>25</v>
      </c>
      <c r="H61" s="88"/>
      <c r="I61" s="48"/>
      <c r="J61" s="48"/>
      <c r="K61" s="49"/>
      <c r="L61" s="49"/>
      <c r="M61" s="50"/>
      <c r="N61" s="50"/>
      <c r="O61" s="50"/>
    </row>
    <row r="62" spans="1:15" x14ac:dyDescent="0.2">
      <c r="A62" s="85" t="s">
        <v>68</v>
      </c>
      <c r="B62" s="52"/>
      <c r="C62" s="86"/>
      <c r="D62" s="54"/>
      <c r="E62" s="54"/>
      <c r="F62" s="54"/>
      <c r="G62" s="76"/>
      <c r="H62" s="88">
        <v>28008160.199999999</v>
      </c>
      <c r="I62" s="48">
        <v>28008160.199999999</v>
      </c>
      <c r="J62" s="48">
        <v>2930719.72</v>
      </c>
      <c r="K62" s="49" t="s">
        <v>8</v>
      </c>
      <c r="L62" s="49" t="s">
        <v>8</v>
      </c>
      <c r="M62" s="50">
        <v>16473</v>
      </c>
      <c r="N62" s="50">
        <v>11577</v>
      </c>
      <c r="O62" s="50">
        <f t="shared" ref="O62" si="11">SUM(M62:N62)</f>
        <v>28050</v>
      </c>
    </row>
    <row r="63" spans="1:15" x14ac:dyDescent="0.2">
      <c r="A63" s="51" t="s">
        <v>52</v>
      </c>
      <c r="B63" s="52"/>
      <c r="C63" s="53" t="s">
        <v>50</v>
      </c>
      <c r="D63" s="54">
        <v>186</v>
      </c>
      <c r="E63" s="54">
        <v>186</v>
      </c>
      <c r="F63" s="55">
        <v>59</v>
      </c>
      <c r="G63" s="55">
        <f t="shared" ref="G63:G66" si="12">SUM(F63)/E63*100</f>
        <v>31.72043010752688</v>
      </c>
      <c r="H63" s="88"/>
      <c r="I63" s="48"/>
      <c r="J63" s="48"/>
      <c r="K63" s="62"/>
      <c r="L63" s="92"/>
      <c r="M63" s="93"/>
      <c r="N63" s="93"/>
      <c r="O63" s="93"/>
    </row>
    <row r="64" spans="1:15" x14ac:dyDescent="0.2">
      <c r="A64" s="51" t="s">
        <v>69</v>
      </c>
      <c r="B64" s="52"/>
      <c r="C64" s="53" t="s">
        <v>50</v>
      </c>
      <c r="D64" s="54">
        <v>450</v>
      </c>
      <c r="E64" s="54">
        <v>450</v>
      </c>
      <c r="F64" s="55">
        <v>0</v>
      </c>
      <c r="G64" s="55">
        <f t="shared" si="12"/>
        <v>0</v>
      </c>
      <c r="H64" s="88"/>
      <c r="I64" s="48"/>
      <c r="J64" s="48"/>
      <c r="K64" s="62"/>
      <c r="L64" s="92"/>
      <c r="M64" s="93"/>
      <c r="N64" s="93"/>
      <c r="O64" s="93"/>
    </row>
    <row r="65" spans="1:15" x14ac:dyDescent="0.2">
      <c r="A65" s="51" t="s">
        <v>87</v>
      </c>
      <c r="B65" s="52"/>
      <c r="C65" s="53" t="s">
        <v>50</v>
      </c>
      <c r="D65" s="54">
        <v>40000</v>
      </c>
      <c r="E65" s="54">
        <v>40000</v>
      </c>
      <c r="F65" s="55">
        <v>10593</v>
      </c>
      <c r="G65" s="55">
        <f t="shared" si="12"/>
        <v>26.482499999999998</v>
      </c>
      <c r="H65" s="88"/>
      <c r="I65" s="88"/>
      <c r="J65" s="88"/>
      <c r="K65" s="94"/>
      <c r="L65" s="95"/>
      <c r="M65" s="93"/>
      <c r="N65" s="93"/>
      <c r="O65" s="93"/>
    </row>
    <row r="66" spans="1:15" x14ac:dyDescent="0.2">
      <c r="A66" s="51" t="s">
        <v>88</v>
      </c>
      <c r="B66" s="52"/>
      <c r="C66" s="53" t="s">
        <v>50</v>
      </c>
      <c r="D66" s="54">
        <v>4800</v>
      </c>
      <c r="E66" s="54">
        <v>4800</v>
      </c>
      <c r="F66" s="55">
        <v>911</v>
      </c>
      <c r="G66" s="55">
        <f t="shared" si="12"/>
        <v>18.979166666666668</v>
      </c>
      <c r="H66" s="88"/>
      <c r="I66" s="88"/>
      <c r="J66" s="88"/>
      <c r="K66" s="94"/>
      <c r="L66" s="95"/>
      <c r="M66" s="93"/>
      <c r="N66" s="93"/>
      <c r="O66" s="93"/>
    </row>
    <row r="67" spans="1:15" x14ac:dyDescent="0.2">
      <c r="A67" s="85" t="s">
        <v>53</v>
      </c>
      <c r="B67" s="52"/>
      <c r="C67" s="86"/>
      <c r="D67" s="54"/>
      <c r="E67" s="54"/>
      <c r="F67" s="55"/>
      <c r="G67" s="76"/>
      <c r="H67" s="88">
        <v>2880000</v>
      </c>
      <c r="I67" s="88">
        <v>2880000</v>
      </c>
      <c r="J67" s="88">
        <v>243283.08</v>
      </c>
      <c r="K67" s="96" t="s">
        <v>8</v>
      </c>
      <c r="L67" s="96" t="s">
        <v>8</v>
      </c>
      <c r="M67" s="97">
        <v>4245</v>
      </c>
      <c r="N67" s="97">
        <v>6730</v>
      </c>
      <c r="O67" s="97">
        <f t="shared" ref="O67" si="13">SUM(M67:N67)</f>
        <v>10975</v>
      </c>
    </row>
    <row r="68" spans="1:15" x14ac:dyDescent="0.2">
      <c r="A68" s="98" t="s">
        <v>54</v>
      </c>
      <c r="B68" s="34"/>
      <c r="C68" s="99" t="s">
        <v>55</v>
      </c>
      <c r="D68" s="100">
        <v>133806</v>
      </c>
      <c r="E68" s="100">
        <v>133806</v>
      </c>
      <c r="F68" s="101">
        <v>32748</v>
      </c>
      <c r="G68" s="101">
        <f t="shared" ref="G68" si="14">SUM(F68)/E68*100</f>
        <v>24.474238823371149</v>
      </c>
      <c r="H68" s="103"/>
      <c r="I68" s="103"/>
      <c r="J68" s="103"/>
      <c r="K68" s="142"/>
      <c r="L68" s="143"/>
      <c r="M68" s="107"/>
      <c r="N68" s="107"/>
      <c r="O68" s="107"/>
    </row>
    <row r="69" spans="1:15" ht="21.75" customHeight="1" x14ac:dyDescent="0.2">
      <c r="A69" s="130" t="s">
        <v>48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</row>
    <row r="70" spans="1:15" ht="21.75" customHeight="1" x14ac:dyDescent="0.2">
      <c r="A70" s="137" t="s">
        <v>49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</row>
    <row r="71" spans="1:15" s="141" customFormat="1" ht="5.0999999999999996" customHeight="1" x14ac:dyDescent="0.2">
      <c r="A71" s="139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</row>
    <row r="72" spans="1:15" x14ac:dyDescent="0.2">
      <c r="A72" s="85" t="s">
        <v>70</v>
      </c>
      <c r="B72" s="52"/>
      <c r="C72" s="86"/>
      <c r="D72" s="87"/>
      <c r="E72" s="54"/>
      <c r="F72" s="76"/>
      <c r="G72" s="76"/>
      <c r="H72" s="88">
        <v>15840687.699999999</v>
      </c>
      <c r="I72" s="88">
        <v>15917631.699999999</v>
      </c>
      <c r="J72" s="88">
        <v>2278038.19</v>
      </c>
      <c r="K72" s="96" t="s">
        <v>8</v>
      </c>
      <c r="L72" s="96" t="s">
        <v>8</v>
      </c>
      <c r="M72" s="93">
        <v>0</v>
      </c>
      <c r="N72" s="93">
        <v>0</v>
      </c>
      <c r="O72" s="93">
        <f t="shared" ref="O72" si="15">SUM(M72:N72)</f>
        <v>0</v>
      </c>
    </row>
    <row r="73" spans="1:15" x14ac:dyDescent="0.2">
      <c r="A73" s="51" t="s">
        <v>71</v>
      </c>
      <c r="B73" s="52"/>
      <c r="C73" s="78" t="s">
        <v>73</v>
      </c>
      <c r="D73" s="54">
        <v>18435</v>
      </c>
      <c r="E73" s="54">
        <v>18435</v>
      </c>
      <c r="F73" s="76">
        <v>0</v>
      </c>
      <c r="G73" s="76">
        <f t="shared" ref="G73" si="16">SUM(F73)/E73*100</f>
        <v>0</v>
      </c>
      <c r="H73" s="88"/>
      <c r="I73" s="88"/>
      <c r="J73" s="88"/>
      <c r="K73" s="94"/>
      <c r="L73" s="95"/>
      <c r="M73" s="93"/>
      <c r="N73" s="93"/>
      <c r="O73" s="93"/>
    </row>
    <row r="74" spans="1:15" x14ac:dyDescent="0.2">
      <c r="A74" s="51" t="s">
        <v>72</v>
      </c>
      <c r="B74" s="52"/>
      <c r="C74" s="78" t="s">
        <v>73</v>
      </c>
      <c r="D74" s="54">
        <v>4875</v>
      </c>
      <c r="E74" s="54">
        <v>4875</v>
      </c>
      <c r="F74" s="55">
        <v>0</v>
      </c>
      <c r="G74" s="55">
        <f>SUM(F74)/E74*100</f>
        <v>0</v>
      </c>
      <c r="H74" s="88"/>
      <c r="I74" s="88"/>
      <c r="J74" s="88"/>
      <c r="K74" s="94"/>
      <c r="L74" s="95"/>
      <c r="M74" s="93"/>
      <c r="N74" s="93"/>
      <c r="O74" s="93"/>
    </row>
    <row r="75" spans="1:15" x14ac:dyDescent="0.2">
      <c r="A75" s="85" t="s">
        <v>74</v>
      </c>
      <c r="B75" s="52"/>
      <c r="C75" s="86"/>
      <c r="D75" s="91"/>
      <c r="E75" s="54"/>
      <c r="F75" s="54"/>
      <c r="G75" s="76"/>
      <c r="H75" s="88">
        <v>14262220.609999999</v>
      </c>
      <c r="I75" s="88">
        <v>14176316.609999999</v>
      </c>
      <c r="J75" s="88">
        <v>1840509.08</v>
      </c>
      <c r="K75" s="96" t="s">
        <v>8</v>
      </c>
      <c r="L75" s="96" t="s">
        <v>8</v>
      </c>
      <c r="M75" s="97">
        <v>252</v>
      </c>
      <c r="N75" s="97">
        <v>323</v>
      </c>
      <c r="O75" s="97">
        <f t="shared" ref="O75" si="17">SUM(M75:N75)</f>
        <v>575</v>
      </c>
    </row>
    <row r="76" spans="1:15" x14ac:dyDescent="0.2">
      <c r="A76" s="51" t="s">
        <v>75</v>
      </c>
      <c r="B76" s="52"/>
      <c r="C76" s="53" t="s">
        <v>27</v>
      </c>
      <c r="D76" s="54">
        <v>5272</v>
      </c>
      <c r="E76" s="54">
        <v>5272</v>
      </c>
      <c r="F76" s="55">
        <v>572</v>
      </c>
      <c r="G76" s="76">
        <f t="shared" ref="G76:G82" si="18">SUM(F76)/E76*100</f>
        <v>10.849772382397573</v>
      </c>
      <c r="H76" s="88"/>
      <c r="I76" s="88"/>
      <c r="J76" s="88"/>
      <c r="K76" s="94"/>
      <c r="L76" s="95"/>
      <c r="M76" s="93"/>
      <c r="N76" s="93"/>
      <c r="O76" s="93"/>
    </row>
    <row r="77" spans="1:15" x14ac:dyDescent="0.2">
      <c r="A77" s="51" t="s">
        <v>76</v>
      </c>
      <c r="B77" s="52"/>
      <c r="C77" s="53" t="s">
        <v>55</v>
      </c>
      <c r="D77" s="54">
        <v>630</v>
      </c>
      <c r="E77" s="54">
        <v>630</v>
      </c>
      <c r="F77" s="55">
        <v>3</v>
      </c>
      <c r="G77" s="76">
        <f t="shared" si="18"/>
        <v>0.47619047619047622</v>
      </c>
      <c r="H77" s="88"/>
      <c r="I77" s="88"/>
      <c r="J77" s="88"/>
      <c r="K77" s="94"/>
      <c r="L77" s="95"/>
      <c r="M77" s="93"/>
      <c r="N77" s="93"/>
      <c r="O77" s="93"/>
    </row>
    <row r="78" spans="1:15" x14ac:dyDescent="0.2">
      <c r="A78" s="85" t="s">
        <v>77</v>
      </c>
      <c r="B78" s="52"/>
      <c r="C78" s="86"/>
      <c r="D78" s="91"/>
      <c r="E78" s="54"/>
      <c r="F78" s="54"/>
      <c r="G78" s="76"/>
      <c r="H78" s="88">
        <v>257550000</v>
      </c>
      <c r="I78" s="88">
        <v>257550000</v>
      </c>
      <c r="J78" s="88">
        <v>46937000</v>
      </c>
      <c r="K78" s="96" t="s">
        <v>8</v>
      </c>
      <c r="L78" s="96" t="s">
        <v>8</v>
      </c>
      <c r="M78" s="97">
        <v>320</v>
      </c>
      <c r="N78" s="97">
        <v>251</v>
      </c>
      <c r="O78" s="97">
        <f t="shared" ref="O78" si="19">SUM(M78:N78)</f>
        <v>571</v>
      </c>
    </row>
    <row r="79" spans="1:15" x14ac:dyDescent="0.2">
      <c r="A79" s="51" t="s">
        <v>78</v>
      </c>
      <c r="B79" s="52"/>
      <c r="C79" s="53" t="s">
        <v>46</v>
      </c>
      <c r="D79" s="54">
        <v>2209</v>
      </c>
      <c r="E79" s="54">
        <v>2209</v>
      </c>
      <c r="F79" s="55">
        <v>466</v>
      </c>
      <c r="G79" s="76">
        <f t="shared" si="18"/>
        <v>21.095518334087824</v>
      </c>
      <c r="H79" s="88"/>
      <c r="I79" s="88"/>
      <c r="J79" s="88"/>
      <c r="K79" s="94"/>
      <c r="L79" s="95"/>
      <c r="M79" s="93"/>
      <c r="N79" s="93"/>
      <c r="O79" s="93"/>
    </row>
    <row r="80" spans="1:15" ht="12.75" customHeight="1" x14ac:dyDescent="0.2">
      <c r="A80" s="51" t="s">
        <v>79</v>
      </c>
      <c r="B80" s="52"/>
      <c r="C80" s="53" t="s">
        <v>46</v>
      </c>
      <c r="D80" s="54">
        <v>1490</v>
      </c>
      <c r="E80" s="54">
        <v>1490</v>
      </c>
      <c r="F80" s="55">
        <v>0</v>
      </c>
      <c r="G80" s="60">
        <f t="shared" si="18"/>
        <v>0</v>
      </c>
      <c r="H80" s="88"/>
      <c r="I80" s="88"/>
      <c r="J80" s="88"/>
      <c r="K80" s="94"/>
      <c r="L80" s="95"/>
      <c r="M80" s="93"/>
      <c r="N80" s="93"/>
      <c r="O80" s="93"/>
    </row>
    <row r="81" spans="1:15" ht="25.5" x14ac:dyDescent="0.2">
      <c r="A81" s="51" t="s">
        <v>80</v>
      </c>
      <c r="B81" s="52"/>
      <c r="C81" s="53" t="s">
        <v>46</v>
      </c>
      <c r="D81" s="54">
        <v>1340</v>
      </c>
      <c r="E81" s="54">
        <v>1340</v>
      </c>
      <c r="F81" s="55">
        <v>0</v>
      </c>
      <c r="G81" s="60">
        <f t="shared" si="18"/>
        <v>0</v>
      </c>
      <c r="H81" s="88"/>
      <c r="I81" s="88"/>
      <c r="J81" s="88"/>
      <c r="K81" s="94"/>
      <c r="L81" s="95"/>
      <c r="M81" s="93"/>
      <c r="N81" s="93"/>
      <c r="O81" s="93"/>
    </row>
    <row r="82" spans="1:15" ht="25.5" x14ac:dyDescent="0.2">
      <c r="A82" s="51" t="s">
        <v>81</v>
      </c>
      <c r="B82" s="52"/>
      <c r="C82" s="53" t="s">
        <v>46</v>
      </c>
      <c r="D82" s="54">
        <v>175</v>
      </c>
      <c r="E82" s="54">
        <v>175</v>
      </c>
      <c r="F82" s="55">
        <v>105</v>
      </c>
      <c r="G82" s="60">
        <f t="shared" si="18"/>
        <v>60</v>
      </c>
      <c r="H82" s="88"/>
      <c r="I82" s="48"/>
      <c r="J82" s="48"/>
      <c r="K82" s="62"/>
      <c r="L82" s="92"/>
      <c r="M82" s="93"/>
      <c r="N82" s="93"/>
      <c r="O82" s="93"/>
    </row>
    <row r="83" spans="1:15" x14ac:dyDescent="0.2">
      <c r="A83" s="85" t="s">
        <v>82</v>
      </c>
      <c r="B83" s="52"/>
      <c r="C83" s="53"/>
      <c r="D83" s="54"/>
      <c r="E83" s="54"/>
      <c r="F83" s="55"/>
      <c r="G83" s="55"/>
      <c r="H83" s="88">
        <v>10932548.689999999</v>
      </c>
      <c r="I83" s="48">
        <v>10941508.689999999</v>
      </c>
      <c r="J83" s="48">
        <v>1741982.18</v>
      </c>
      <c r="K83" s="49" t="s">
        <v>8</v>
      </c>
      <c r="L83" s="49" t="s">
        <v>8</v>
      </c>
      <c r="M83" s="50">
        <v>1219</v>
      </c>
      <c r="N83" s="50">
        <v>72</v>
      </c>
      <c r="O83" s="50">
        <f t="shared" ref="O83" si="20">SUM(M83:N83)</f>
        <v>1291</v>
      </c>
    </row>
    <row r="84" spans="1:15" x14ac:dyDescent="0.2">
      <c r="A84" s="51" t="s">
        <v>47</v>
      </c>
      <c r="B84" s="52"/>
      <c r="C84" s="53" t="s">
        <v>42</v>
      </c>
      <c r="D84" s="54">
        <v>4320</v>
      </c>
      <c r="E84" s="54">
        <v>4320</v>
      </c>
      <c r="F84" s="55">
        <v>527</v>
      </c>
      <c r="G84" s="76">
        <f t="shared" ref="G84:G86" si="21">SUM(F84)/E84*100</f>
        <v>12.199074074074074</v>
      </c>
      <c r="H84" s="88"/>
      <c r="I84" s="48"/>
      <c r="J84" s="48"/>
      <c r="K84" s="62"/>
      <c r="L84" s="92"/>
      <c r="M84" s="93"/>
      <c r="N84" s="93"/>
      <c r="O84" s="93"/>
    </row>
    <row r="85" spans="1:15" x14ac:dyDescent="0.2">
      <c r="A85" s="51" t="s">
        <v>83</v>
      </c>
      <c r="B85" s="52"/>
      <c r="C85" s="53" t="s">
        <v>24</v>
      </c>
      <c r="D85" s="54">
        <v>10744</v>
      </c>
      <c r="E85" s="54">
        <v>10744</v>
      </c>
      <c r="F85" s="55">
        <v>802</v>
      </c>
      <c r="G85" s="76">
        <f t="shared" si="21"/>
        <v>7.4646314221891288</v>
      </c>
      <c r="H85" s="88"/>
      <c r="I85" s="48"/>
      <c r="J85" s="48"/>
      <c r="K85" s="62"/>
      <c r="L85" s="92"/>
      <c r="M85" s="93"/>
      <c r="N85" s="93"/>
      <c r="O85" s="93"/>
    </row>
    <row r="86" spans="1:15" x14ac:dyDescent="0.2">
      <c r="A86" s="98" t="s">
        <v>84</v>
      </c>
      <c r="B86" s="34"/>
      <c r="C86" s="99" t="s">
        <v>73</v>
      </c>
      <c r="D86" s="100">
        <v>5299</v>
      </c>
      <c r="E86" s="100">
        <v>5299</v>
      </c>
      <c r="F86" s="101">
        <v>0</v>
      </c>
      <c r="G86" s="102">
        <f t="shared" si="21"/>
        <v>0</v>
      </c>
      <c r="H86" s="103"/>
      <c r="I86" s="104"/>
      <c r="J86" s="104"/>
      <c r="K86" s="105"/>
      <c r="L86" s="106"/>
      <c r="M86" s="107"/>
      <c r="N86" s="107"/>
      <c r="O86" s="107"/>
    </row>
  </sheetData>
  <sheetProtection selectLockedCells="1" selectUnlockedCells="1"/>
  <mergeCells count="12">
    <mergeCell ref="A69:O69"/>
    <mergeCell ref="A70:O70"/>
    <mergeCell ref="A1:O1"/>
    <mergeCell ref="I5:I6"/>
    <mergeCell ref="J5:J6"/>
    <mergeCell ref="A16:O16"/>
    <mergeCell ref="A52:O52"/>
    <mergeCell ref="B5:C6"/>
    <mergeCell ref="D5:G5"/>
    <mergeCell ref="H5:H6"/>
    <mergeCell ref="K5:O5"/>
    <mergeCell ref="A7:O7"/>
  </mergeCells>
  <printOptions horizontalCentered="1"/>
  <pageMargins left="0.31496062992126" right="0.31496062992126" top="0.511811023622047" bottom="0.31496062992126" header="0.74803149606299202" footer="0.31496062992126"/>
  <pageSetup paperSize="138" scale="55" firstPageNumber="0" orientation="landscape" cellComments="atEnd" r:id="rId1"/>
  <headerFooter>
    <oddHeader>&amp;RPágina &amp;P de &amp;N</oddHeader>
  </headerFooter>
  <ignoredErrors>
    <ignoredError sqref="O12 G13:G14 G22:G28 G35:G50 G72:G86 O72:O85 O30:O34 O21:O28 O57:O68 G58:G6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Indicadores de Resultados</vt:lpstr>
      <vt:lpstr>'Indicadores de Resultados'!__xlnm.Print_Titles</vt:lpstr>
      <vt:lpstr>'Indicadores de Resultados'!Excel_BuiltIn_Print_Titles</vt:lpstr>
      <vt:lpstr>'Indicadores de Resultados'!Títulos_a_imprimir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María Teresa Mandujano Martínez</dc:creator>
  <cp:lastModifiedBy>Jesús Gabriel Coyoli González</cp:lastModifiedBy>
  <cp:lastPrinted>2021-05-18T15:43:49Z</cp:lastPrinted>
  <dcterms:created xsi:type="dcterms:W3CDTF">2019-03-20T01:11:54Z</dcterms:created>
  <dcterms:modified xsi:type="dcterms:W3CDTF">2021-05-18T15:50:11Z</dcterms:modified>
</cp:coreProperties>
</file>