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LDF-6b" sheetId="13" r:id="rId1"/>
  </sheets>
  <calcPr calcId="152511"/>
</workbook>
</file>

<file path=xl/calcChain.xml><?xml version="1.0" encoding="utf-8"?>
<calcChain xmlns="http://schemas.openxmlformats.org/spreadsheetml/2006/main">
  <c r="F106" i="13" l="1"/>
  <c r="I106" i="13" s="1"/>
  <c r="F105" i="13"/>
  <c r="I105" i="13" s="1"/>
  <c r="F104" i="13"/>
  <c r="I104" i="13" s="1"/>
  <c r="F103" i="13"/>
  <c r="I103" i="13" s="1"/>
  <c r="F102" i="13"/>
  <c r="F101" i="13"/>
  <c r="I101" i="13" s="1"/>
  <c r="H100" i="13"/>
  <c r="G100" i="13"/>
  <c r="E100" i="13"/>
  <c r="D100" i="13"/>
  <c r="F99" i="13"/>
  <c r="I99" i="13" s="1"/>
  <c r="F98" i="13"/>
  <c r="I98" i="13" s="1"/>
  <c r="H97" i="13"/>
  <c r="G97" i="13"/>
  <c r="E97" i="13"/>
  <c r="D97" i="13"/>
  <c r="F96" i="13"/>
  <c r="F95" i="13"/>
  <c r="I95" i="13" s="1"/>
  <c r="H94" i="13"/>
  <c r="G94" i="13"/>
  <c r="E94" i="13"/>
  <c r="D94" i="13"/>
  <c r="F93" i="13"/>
  <c r="I93" i="13" s="1"/>
  <c r="F92" i="13"/>
  <c r="I92" i="13" s="1"/>
  <c r="F91" i="13"/>
  <c r="I91" i="13" s="1"/>
  <c r="F90" i="13"/>
  <c r="I90" i="13" s="1"/>
  <c r="F89" i="13"/>
  <c r="I89" i="13" s="1"/>
  <c r="F88" i="13"/>
  <c r="I88" i="13" s="1"/>
  <c r="F87" i="13"/>
  <c r="I87" i="13" s="1"/>
  <c r="F86" i="13"/>
  <c r="I86" i="13" s="1"/>
  <c r="F85" i="13"/>
  <c r="I85" i="13" s="1"/>
  <c r="F84" i="13"/>
  <c r="I84" i="13" s="1"/>
  <c r="F83" i="13"/>
  <c r="I83" i="13" s="1"/>
  <c r="F82" i="13"/>
  <c r="I82" i="13" s="1"/>
  <c r="F81" i="13"/>
  <c r="I81" i="13" s="1"/>
  <c r="F80" i="13"/>
  <c r="I80" i="13" s="1"/>
  <c r="F79" i="13"/>
  <c r="I79" i="13" s="1"/>
  <c r="F78" i="13"/>
  <c r="I78" i="13" s="1"/>
  <c r="F77" i="13"/>
  <c r="I77" i="13" s="1"/>
  <c r="F76" i="13"/>
  <c r="I76" i="13" s="1"/>
  <c r="F75" i="13"/>
  <c r="I75" i="13" s="1"/>
  <c r="F74" i="13"/>
  <c r="I74" i="13" s="1"/>
  <c r="F73" i="13"/>
  <c r="I73" i="13" s="1"/>
  <c r="F72" i="13"/>
  <c r="I72" i="13" s="1"/>
  <c r="H71" i="13"/>
  <c r="G71" i="13"/>
  <c r="F71" i="13"/>
  <c r="I71" i="13" s="1"/>
  <c r="E71" i="13"/>
  <c r="D71" i="13"/>
  <c r="F70" i="13"/>
  <c r="I70" i="13" s="1"/>
  <c r="F69" i="13"/>
  <c r="I69" i="13" s="1"/>
  <c r="H68" i="13"/>
  <c r="G68" i="13"/>
  <c r="E68" i="13"/>
  <c r="D68" i="13"/>
  <c r="F68" i="13" s="1"/>
  <c r="I68" i="13" s="1"/>
  <c r="F67" i="13"/>
  <c r="I67" i="13" s="1"/>
  <c r="F66" i="13"/>
  <c r="I66" i="13" s="1"/>
  <c r="F65" i="13"/>
  <c r="I65" i="13" s="1"/>
  <c r="F64" i="13"/>
  <c r="I64" i="13" s="1"/>
  <c r="F63" i="13"/>
  <c r="I63" i="13" s="1"/>
  <c r="F62" i="13"/>
  <c r="F61" i="13"/>
  <c r="I61" i="13" s="1"/>
  <c r="H60" i="13"/>
  <c r="H59" i="13" s="1"/>
  <c r="G60" i="13"/>
  <c r="E60" i="13"/>
  <c r="D60" i="13"/>
  <c r="G59" i="13"/>
  <c r="E59" i="13"/>
  <c r="F57" i="13"/>
  <c r="I57" i="13" s="1"/>
  <c r="F56" i="13"/>
  <c r="I56" i="13" s="1"/>
  <c r="F55" i="13"/>
  <c r="I55" i="13" s="1"/>
  <c r="F54" i="13"/>
  <c r="I54" i="13" s="1"/>
  <c r="F53" i="13"/>
  <c r="F52" i="13"/>
  <c r="I52" i="13" s="1"/>
  <c r="H51" i="13"/>
  <c r="G51" i="13"/>
  <c r="E51" i="13"/>
  <c r="D51" i="13"/>
  <c r="F50" i="13"/>
  <c r="I50" i="13" s="1"/>
  <c r="F49" i="13"/>
  <c r="I49" i="13" s="1"/>
  <c r="H48" i="13"/>
  <c r="G48" i="13"/>
  <c r="E48" i="13"/>
  <c r="D48" i="13"/>
  <c r="F47" i="13"/>
  <c r="F46" i="13"/>
  <c r="I46" i="13" s="1"/>
  <c r="H45" i="13"/>
  <c r="G45" i="13"/>
  <c r="E45" i="13"/>
  <c r="D45" i="13"/>
  <c r="F44" i="13"/>
  <c r="I44" i="13" s="1"/>
  <c r="F43" i="13"/>
  <c r="I43" i="13" s="1"/>
  <c r="F42" i="13"/>
  <c r="I42" i="13" s="1"/>
  <c r="F41" i="13"/>
  <c r="I41" i="13" s="1"/>
  <c r="F40" i="13"/>
  <c r="I40" i="13" s="1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F31" i="13"/>
  <c r="I31" i="13" s="1"/>
  <c r="F30" i="13"/>
  <c r="I30" i="13" s="1"/>
  <c r="F29" i="13"/>
  <c r="I29" i="13" s="1"/>
  <c r="F28" i="13"/>
  <c r="I28" i="13" s="1"/>
  <c r="F27" i="13"/>
  <c r="I27" i="13" s="1"/>
  <c r="F26" i="13"/>
  <c r="I26" i="13" s="1"/>
  <c r="F25" i="13"/>
  <c r="I25" i="13" s="1"/>
  <c r="I24" i="13"/>
  <c r="F24" i="13"/>
  <c r="F23" i="13"/>
  <c r="I23" i="13" s="1"/>
  <c r="H22" i="13"/>
  <c r="H11" i="13" s="1"/>
  <c r="H10" i="13" s="1"/>
  <c r="G22" i="13"/>
  <c r="G11" i="13" s="1"/>
  <c r="G10" i="13" s="1"/>
  <c r="F22" i="13"/>
  <c r="I22" i="13" s="1"/>
  <c r="E22" i="13"/>
  <c r="D22" i="13"/>
  <c r="D11" i="13" s="1"/>
  <c r="D10" i="13" s="1"/>
  <c r="F21" i="13"/>
  <c r="I21" i="13" s="1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F11" i="13"/>
  <c r="E11" i="13"/>
  <c r="E10" i="13" s="1"/>
  <c r="I11" i="13" l="1"/>
  <c r="F45" i="13"/>
  <c r="I45" i="13" s="1"/>
  <c r="I47" i="13"/>
  <c r="G108" i="13"/>
  <c r="H108" i="13"/>
  <c r="F51" i="13"/>
  <c r="I51" i="13" s="1"/>
  <c r="I53" i="13"/>
  <c r="D59" i="13"/>
  <c r="D108" i="13" s="1"/>
  <c r="F97" i="13"/>
  <c r="I97" i="13" s="1"/>
  <c r="E108" i="13"/>
  <c r="F60" i="13"/>
  <c r="I62" i="13"/>
  <c r="I60" i="13" s="1"/>
  <c r="I59" i="13" s="1"/>
  <c r="F94" i="13"/>
  <c r="I94" i="13" s="1"/>
  <c r="I96" i="13"/>
  <c r="F48" i="13"/>
  <c r="I48" i="13" s="1"/>
  <c r="F100" i="13"/>
  <c r="I100" i="13" s="1"/>
  <c r="I102" i="13"/>
  <c r="I10" i="13" l="1"/>
  <c r="F10" i="13"/>
  <c r="F59" i="13"/>
  <c r="F108" i="13" s="1"/>
  <c r="I108" i="13" s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<sst xmlns="http://schemas.openxmlformats.org/spreadsheetml/2006/main" count="112" uniqueCount="65">
  <si>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</si>
  <si>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</si>
  <si>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</si>
  <si>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</si>
  <si>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DEVENGADO</t>
  </si>
  <si>
    <t>APROBADO</t>
  </si>
  <si>
    <t>PAGADO</t>
  </si>
  <si>
    <t>AMPLIACIONES/  (REDUCCIONES)</t>
  </si>
  <si>
    <t>MODIFICADO</t>
  </si>
  <si>
    <t>DEL 1 DE ENERO AL 31 DE MARZO DE 2021</t>
  </si>
  <si>
    <t>ESTADO ANALÍTICO DEL EJERCICIO DE PRESUPUESTO DE EGRESOS DETALLADO CONSOLIDADO</t>
  </si>
  <si>
    <t>E G R E S O S</t>
  </si>
  <si>
    <t xml:space="preserve">SUBEJERCICIO </t>
  </si>
  <si>
    <t>I.  Gasto No Etiquetado</t>
  </si>
  <si>
    <t>Deuda Pública</t>
  </si>
  <si>
    <t>II.  Gasto Etiquetado</t>
  </si>
  <si>
    <t>III. Total de Egresos</t>
  </si>
  <si>
    <t>CLASIFICACIÓN ADMINISTRATIVA</t>
  </si>
  <si>
    <t>(Pesos)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</si>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</sst>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70" formatCode="_-[$€-2]* #,##0.00_-;\-[$€-2]* #,##0.00_-;_-[$€-2]* &quot;-&quot;??_-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8">
    <xf numFmtId="0" fontId="0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13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3" applyNumberFormat="0" applyAlignment="0" applyProtection="0"/>
    <xf numFmtId="0" fontId="17" fillId="19" borderId="4" applyNumberFormat="0" applyAlignment="0" applyProtection="0"/>
    <xf numFmtId="0" fontId="18" fillId="0" borderId="5" applyNumberFormat="0" applyFill="0" applyAlignment="0" applyProtection="0"/>
    <xf numFmtId="0" fontId="19" fillId="20" borderId="6">
      <alignment horizontal="center" vertical="center"/>
    </xf>
    <xf numFmtId="0" fontId="20" fillId="0" borderId="0" applyNumberFormat="0" applyFill="0" applyBorder="0" applyAlignment="0" applyProtection="0"/>
    <xf numFmtId="0" fontId="19" fillId="20" borderId="6">
      <alignment horizontal="centerContinuous"/>
    </xf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21" fillId="9" borderId="3" applyNumberFormat="0" applyAlignment="0" applyProtection="0"/>
    <xf numFmtId="170" fontId="1" fillId="0" borderId="0" applyFont="0" applyFill="0" applyBorder="0" applyAlignment="0" applyProtection="0"/>
    <xf numFmtId="0" fontId="22" fillId="5" borderId="0" applyNumberFormat="0" applyBorder="0" applyAlignment="0" applyProtection="0"/>
    <xf numFmtId="0" fontId="23" fillId="25" borderId="0" applyNumberFormat="0" applyBorder="0" applyAlignment="0" applyProtection="0"/>
    <xf numFmtId="0" fontId="1" fillId="0" borderId="0"/>
    <xf numFmtId="0" fontId="1" fillId="26" borderId="7" applyNumberFormat="0" applyFont="0" applyAlignment="0" applyProtection="0"/>
    <xf numFmtId="0" fontId="24" fillId="18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0" fillId="0" borderId="11" applyNumberFormat="0" applyFill="0" applyAlignment="0" applyProtection="0"/>
    <xf numFmtId="0" fontId="30" fillId="0" borderId="1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3" applyNumberFormat="0" applyAlignment="0" applyProtection="0"/>
    <xf numFmtId="0" fontId="31" fillId="0" borderId="0"/>
    <xf numFmtId="0" fontId="17" fillId="19" borderId="4" applyNumberFormat="0" applyAlignment="0" applyProtection="0"/>
    <xf numFmtId="0" fontId="18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21" fillId="9" borderId="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5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18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2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</cellStyleXfs>
  <cellXfs count="50">
    <xf numFmtId="0" fontId="0" fillId="0" borderId="0" xfId="0"/>
    <xf numFmtId="0" fontId="7" fillId="0" borderId="0" xfId="5"/>
    <xf numFmtId="164" fontId="37" fillId="3" borderId="20" xfId="5" applyNumberFormat="1" applyFont="1" applyFill="1" applyBorder="1" applyAlignment="1">
      <alignment horizontal="center" vertical="center" wrapText="1" readingOrder="1"/>
    </xf>
    <xf numFmtId="164" fontId="37" fillId="3" borderId="20" xfId="196" applyNumberFormat="1" applyFont="1" applyFill="1" applyBorder="1" applyAlignment="1" applyProtection="1">
      <alignment horizontal="center" vertical="center" wrapText="1"/>
    </xf>
    <xf numFmtId="164" fontId="5" fillId="0" borderId="0" xfId="5" applyNumberFormat="1" applyFont="1" applyBorder="1" applyAlignment="1">
      <alignment horizontal="right" vertical="top"/>
    </xf>
    <xf numFmtId="164" fontId="10" fillId="0" borderId="0" xfId="5" applyNumberFormat="1" applyFont="1" applyBorder="1" applyAlignment="1">
      <alignment horizontal="right" vertical="top"/>
    </xf>
    <xf numFmtId="164" fontId="5" fillId="0" borderId="2" xfId="5" applyNumberFormat="1" applyFont="1" applyBorder="1" applyAlignment="1">
      <alignment horizontal="right" vertical="top"/>
    </xf>
    <xf numFmtId="0" fontId="38" fillId="0" borderId="0" xfId="197" applyFont="1" applyBorder="1"/>
    <xf numFmtId="0" fontId="38" fillId="0" borderId="0" xfId="197" applyFont="1" applyFill="1" applyBorder="1"/>
    <xf numFmtId="0" fontId="38" fillId="0" borderId="0" xfId="8" applyFont="1" applyFill="1" applyBorder="1" applyAlignment="1">
      <alignment horizontal="center" vertical="top"/>
    </xf>
    <xf numFmtId="0" fontId="38" fillId="0" borderId="0" xfId="8" applyFont="1" applyFill="1" applyBorder="1" applyAlignment="1">
      <alignment horizontal="justify" vertical="top"/>
    </xf>
    <xf numFmtId="0" fontId="39" fillId="0" borderId="0" xfId="197" applyFont="1" applyFill="1" applyBorder="1" applyAlignment="1">
      <alignment horizontal="center"/>
    </xf>
    <xf numFmtId="164" fontId="39" fillId="0" borderId="0" xfId="197" applyNumberFormat="1" applyFont="1" applyFill="1" applyBorder="1"/>
    <xf numFmtId="0" fontId="39" fillId="0" borderId="0" xfId="197" applyFont="1" applyFill="1" applyBorder="1"/>
    <xf numFmtId="164" fontId="38" fillId="0" borderId="0" xfId="197" applyNumberFormat="1" applyFont="1" applyFill="1" applyBorder="1"/>
    <xf numFmtId="0" fontId="40" fillId="0" borderId="0" xfId="197" applyFont="1" applyFill="1" applyBorder="1"/>
    <xf numFmtId="0" fontId="40" fillId="0" borderId="0" xfId="8" applyFont="1" applyFill="1" applyBorder="1" applyAlignment="1">
      <alignment horizontal="center" vertical="top"/>
    </xf>
    <xf numFmtId="0" fontId="40" fillId="0" borderId="0" xfId="8" applyFont="1" applyFill="1" applyBorder="1" applyAlignment="1">
      <alignment horizontal="justify" vertical="top"/>
    </xf>
    <xf numFmtId="164" fontId="8" fillId="0" borderId="0" xfId="5" applyNumberFormat="1" applyFont="1" applyBorder="1" applyAlignment="1">
      <alignment horizontal="right" vertical="top"/>
    </xf>
    <xf numFmtId="0" fontId="38" fillId="0" borderId="0" xfId="8" applyFont="1" applyFill="1" applyBorder="1" applyAlignment="1">
      <alignment horizontal="center" vertical="center"/>
    </xf>
    <xf numFmtId="0" fontId="38" fillId="0" borderId="0" xfId="8" applyFont="1" applyFill="1" applyBorder="1" applyAlignment="1">
      <alignment horizontal="center"/>
    </xf>
    <xf numFmtId="0" fontId="39" fillId="0" borderId="0" xfId="8" applyFont="1" applyFill="1" applyBorder="1" applyAlignment="1">
      <alignment horizontal="center" vertical="top"/>
    </xf>
    <xf numFmtId="0" fontId="39" fillId="0" borderId="0" xfId="8" applyFont="1" applyFill="1" applyBorder="1" applyAlignment="1">
      <alignment horizontal="center"/>
    </xf>
    <xf numFmtId="0" fontId="38" fillId="0" borderId="0" xfId="197" applyFont="1" applyFill="1" applyBorder="1" applyAlignment="1">
      <alignment horizontal="center"/>
    </xf>
    <xf numFmtId="164" fontId="1" fillId="0" borderId="0" xfId="8" applyNumberFormat="1" applyFont="1" applyFill="1" applyBorder="1" applyAlignment="1">
      <alignment horizontal="right"/>
    </xf>
    <xf numFmtId="0" fontId="7" fillId="0" borderId="0" xfId="5" applyBorder="1"/>
    <xf numFmtId="0" fontId="38" fillId="0" borderId="2" xfId="8" applyFont="1" applyFill="1" applyBorder="1" applyAlignment="1">
      <alignment horizontal="center" vertical="top"/>
    </xf>
    <xf numFmtId="0" fontId="38" fillId="0" borderId="2" xfId="8" applyFont="1" applyFill="1" applyBorder="1" applyAlignment="1">
      <alignment horizontal="justify" vertical="top"/>
    </xf>
    <xf numFmtId="0" fontId="40" fillId="0" borderId="0" xfId="197" applyFont="1" applyBorder="1"/>
    <xf numFmtId="0" fontId="12" fillId="0" borderId="0" xfId="5" applyFont="1" applyBorder="1"/>
    <xf numFmtId="164" fontId="10" fillId="0" borderId="1" xfId="5" applyNumberFormat="1" applyFont="1" applyBorder="1" applyAlignment="1">
      <alignment horizontal="right" vertical="center"/>
    </xf>
    <xf numFmtId="0" fontId="38" fillId="0" borderId="0" xfId="197" applyFont="1" applyBorder="1" applyAlignment="1">
      <alignment vertical="center"/>
    </xf>
    <xf numFmtId="0" fontId="7" fillId="0" borderId="0" xfId="5" applyBorder="1" applyAlignment="1">
      <alignment vertical="center"/>
    </xf>
    <xf numFmtId="164" fontId="38" fillId="0" borderId="0" xfId="197" applyNumberFormat="1" applyFont="1" applyBorder="1"/>
    <xf numFmtId="0" fontId="38" fillId="0" borderId="0" xfId="197" applyFont="1" applyBorder="1" applyAlignment="1">
      <alignment horizontal="center"/>
    </xf>
    <xf numFmtId="164" fontId="39" fillId="0" borderId="0" xfId="197" applyNumberFormat="1" applyFont="1" applyBorder="1" applyAlignment="1">
      <alignment horizontal="center"/>
    </xf>
    <xf numFmtId="0" fontId="37" fillId="3" borderId="16" xfId="5" applyFont="1" applyFill="1" applyBorder="1" applyAlignment="1">
      <alignment horizontal="center" vertical="center" wrapText="1" readingOrder="1"/>
    </xf>
    <xf numFmtId="0" fontId="37" fillId="3" borderId="17" xfId="5" applyFont="1" applyFill="1" applyBorder="1" applyAlignment="1">
      <alignment horizontal="center" vertical="center" wrapText="1" readingOrder="1"/>
    </xf>
    <xf numFmtId="0" fontId="37" fillId="3" borderId="19" xfId="5" applyFont="1" applyFill="1" applyBorder="1" applyAlignment="1">
      <alignment horizontal="center" vertical="center" wrapText="1" readingOrder="1"/>
    </xf>
    <xf numFmtId="0" fontId="37" fillId="3" borderId="20" xfId="5" applyFont="1" applyFill="1" applyBorder="1" applyAlignment="1">
      <alignment horizontal="center" vertical="center" wrapText="1" readingOrder="1"/>
    </xf>
    <xf numFmtId="164" fontId="37" fillId="3" borderId="17" xfId="5" applyNumberFormat="1" applyFont="1" applyFill="1" applyBorder="1" applyAlignment="1">
      <alignment horizontal="center" vertical="top" wrapText="1" readingOrder="1"/>
    </xf>
    <xf numFmtId="164" fontId="37" fillId="3" borderId="18" xfId="5" applyNumberFormat="1" applyFont="1" applyFill="1" applyBorder="1" applyAlignment="1">
      <alignment horizontal="center" vertical="center" wrapText="1" readingOrder="1"/>
    </xf>
    <xf numFmtId="164" fontId="37" fillId="3" borderId="21" xfId="5" applyNumberFormat="1" applyFont="1" applyFill="1" applyBorder="1" applyAlignment="1">
      <alignment horizontal="center" vertical="center" wrapText="1" readingOrder="1"/>
    </xf>
    <xf numFmtId="0" fontId="2" fillId="2" borderId="0" xfId="5" applyFont="1" applyFill="1" applyBorder="1" applyAlignment="1">
      <alignment horizontal="center" vertical="top" wrapText="1" readingOrder="1"/>
    </xf>
    <xf numFmtId="0" fontId="2" fillId="2" borderId="0" xfId="5" applyFont="1" applyFill="1" applyBorder="1" applyAlignment="1">
      <alignment horizontal="center" vertical="top" wrapText="1"/>
    </xf>
    <xf numFmtId="0" fontId="3" fillId="2" borderId="0" xfId="196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left" vertical="top" wrapText="1"/>
    </xf>
    <xf numFmtId="0" fontId="39" fillId="0" borderId="0" xfId="197" applyFont="1" applyFill="1" applyBorder="1" applyAlignment="1">
      <alignment horizontal="left"/>
    </xf>
    <xf numFmtId="0" fontId="39" fillId="0" borderId="1" xfId="197" applyFont="1" applyBorder="1" applyAlignment="1">
      <alignment horizontal="left" vertical="center"/>
    </xf>
    <xf numFmtId="0" fontId="2" fillId="2" borderId="0" xfId="5" applyFont="1" applyFill="1" applyBorder="1" applyAlignment="1">
      <alignment horizontal="center" vertical="top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showGridLines="0" tabSelected="1" topLeftCell="A52" zoomScaleNormal="100" workbookViewId="0">
      <selection activeCell="G10" sqref="G10"/>
    </sheetView>
  </sheetViews>
  <sheetFormatPr baseColWidth="10" defaultRowHeight="12.75" x14ac:dyDescent="0.2"/>
  <cols>
    <col min="1" max="2" width="1.7109375" style="34" customWidth="1"/>
    <col min="3" max="3" width="40.7109375" style="7" customWidth="1"/>
    <col min="4" max="9" width="15.140625" style="33" customWidth="1"/>
    <col min="10" max="10" width="11.42578125" style="7"/>
    <col min="11" max="11" width="20.5703125" style="25" customWidth="1"/>
    <col min="12" max="16384" width="11.42578125" style="1"/>
  </cols>
  <sheetData>
    <row r="1" spans="1:11" s="7" customForma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1" s="7" customForma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</row>
    <row r="3" spans="1:11" s="7" customFormat="1" x14ac:dyDescent="0.2">
      <c r="A3" s="44" t="s">
        <v>10</v>
      </c>
      <c r="B3" s="44"/>
      <c r="C3" s="44"/>
      <c r="D3" s="44"/>
      <c r="E3" s="44"/>
      <c r="F3" s="44"/>
      <c r="G3" s="44"/>
      <c r="H3" s="44"/>
      <c r="I3" s="44"/>
    </row>
    <row r="4" spans="1:11" s="7" customFormat="1" x14ac:dyDescent="0.2">
      <c r="A4" s="43" t="s">
        <v>17</v>
      </c>
      <c r="B4" s="43"/>
      <c r="C4" s="43"/>
      <c r="D4" s="43"/>
      <c r="E4" s="43"/>
      <c r="F4" s="43"/>
      <c r="G4" s="43"/>
      <c r="H4" s="43"/>
      <c r="I4" s="43"/>
    </row>
    <row r="5" spans="1:11" s="7" customFormat="1" x14ac:dyDescent="0.2">
      <c r="A5" s="45" t="s">
        <v>9</v>
      </c>
      <c r="B5" s="45"/>
      <c r="C5" s="45"/>
      <c r="D5" s="45"/>
      <c r="E5" s="45"/>
      <c r="F5" s="45"/>
      <c r="G5" s="45"/>
      <c r="H5" s="45"/>
      <c r="I5" s="45"/>
    </row>
    <row r="6" spans="1:11" s="7" customFormat="1" x14ac:dyDescent="0.2">
      <c r="A6" s="45" t="s">
        <v>18</v>
      </c>
      <c r="B6" s="45"/>
      <c r="C6" s="45"/>
      <c r="D6" s="45"/>
      <c r="E6" s="45"/>
      <c r="F6" s="45"/>
      <c r="G6" s="45"/>
      <c r="H6" s="45"/>
      <c r="I6" s="45"/>
    </row>
    <row r="7" spans="1:11" s="7" customFormat="1" x14ac:dyDescent="0.2">
      <c r="A7" s="36" t="s">
        <v>3</v>
      </c>
      <c r="B7" s="37"/>
      <c r="C7" s="37"/>
      <c r="D7" s="40" t="s">
        <v>11</v>
      </c>
      <c r="E7" s="40"/>
      <c r="F7" s="40"/>
      <c r="G7" s="40"/>
      <c r="H7" s="40"/>
      <c r="I7" s="41" t="s">
        <v>12</v>
      </c>
    </row>
    <row r="8" spans="1:11" s="8" customFormat="1" ht="24" x14ac:dyDescent="0.2">
      <c r="A8" s="38"/>
      <c r="B8" s="39"/>
      <c r="C8" s="39"/>
      <c r="D8" s="2" t="s">
        <v>5</v>
      </c>
      <c r="E8" s="3" t="s">
        <v>7</v>
      </c>
      <c r="F8" s="3" t="s">
        <v>8</v>
      </c>
      <c r="G8" s="3" t="s">
        <v>4</v>
      </c>
      <c r="H8" s="2" t="s">
        <v>6</v>
      </c>
      <c r="I8" s="42"/>
    </row>
    <row r="9" spans="1:11" s="8" customFormat="1" ht="3" customHeight="1" x14ac:dyDescent="0.2">
      <c r="A9" s="9"/>
      <c r="B9" s="9"/>
      <c r="C9" s="10"/>
      <c r="D9" s="4"/>
      <c r="E9" s="4"/>
      <c r="F9" s="4"/>
      <c r="G9" s="4"/>
      <c r="H9" s="4"/>
      <c r="I9" s="4"/>
    </row>
    <row r="10" spans="1:11" s="8" customFormat="1" ht="12.75" customHeight="1" x14ac:dyDescent="0.2">
      <c r="A10" s="47" t="s">
        <v>13</v>
      </c>
      <c r="B10" s="47"/>
      <c r="C10" s="47"/>
      <c r="D10" s="5">
        <f t="shared" ref="D10:I10" si="0">SUM(D11,D45,D48,D51)</f>
        <v>32882700231</v>
      </c>
      <c r="E10" s="5">
        <f t="shared" si="0"/>
        <v>-457352581</v>
      </c>
      <c r="F10" s="5">
        <f t="shared" si="0"/>
        <v>32425347650</v>
      </c>
      <c r="G10" s="5">
        <f t="shared" si="0"/>
        <v>6533194715</v>
      </c>
      <c r="H10" s="5">
        <f t="shared" si="0"/>
        <v>6369387600</v>
      </c>
      <c r="I10" s="5">
        <f t="shared" si="0"/>
        <v>25892152935</v>
      </c>
      <c r="K10" s="4"/>
    </row>
    <row r="11" spans="1:11" s="13" customFormat="1" ht="12.75" customHeight="1" x14ac:dyDescent="0.2">
      <c r="A11" s="11"/>
      <c r="B11" s="11"/>
      <c r="C11" s="11" t="s">
        <v>19</v>
      </c>
      <c r="D11" s="5">
        <f t="shared" ref="D11:I11" si="1">SUM(D12:D22,D25:D44)</f>
        <v>28668369806</v>
      </c>
      <c r="E11" s="5">
        <f t="shared" si="1"/>
        <v>-740176522</v>
      </c>
      <c r="F11" s="5">
        <f t="shared" si="1"/>
        <v>27928193284</v>
      </c>
      <c r="G11" s="5">
        <f t="shared" si="1"/>
        <v>5553008517</v>
      </c>
      <c r="H11" s="5">
        <f t="shared" si="1"/>
        <v>5427392857</v>
      </c>
      <c r="I11" s="5">
        <f t="shared" si="1"/>
        <v>22375184767</v>
      </c>
      <c r="J11" s="12"/>
      <c r="K11" s="4"/>
    </row>
    <row r="12" spans="1:11" s="8" customFormat="1" ht="12.75" customHeight="1" x14ac:dyDescent="0.2">
      <c r="A12" s="9"/>
      <c r="B12" s="9"/>
      <c r="C12" s="10" t="s">
        <v>20</v>
      </c>
      <c r="D12" s="4">
        <v>33177573</v>
      </c>
      <c r="E12" s="4">
        <v>0</v>
      </c>
      <c r="F12" s="4">
        <f>D12+E12</f>
        <v>33177573</v>
      </c>
      <c r="G12" s="4">
        <v>5519747</v>
      </c>
      <c r="H12" s="4">
        <v>5265903</v>
      </c>
      <c r="I12" s="4">
        <f>F12-G12</f>
        <v>27657826</v>
      </c>
      <c r="K12" s="14"/>
    </row>
    <row r="13" spans="1:11" s="8" customFormat="1" ht="12.75" customHeight="1" x14ac:dyDescent="0.2">
      <c r="A13" s="9"/>
      <c r="B13" s="9"/>
      <c r="C13" s="10" t="s">
        <v>21</v>
      </c>
      <c r="D13" s="4">
        <v>406946976</v>
      </c>
      <c r="E13" s="4">
        <v>-634504</v>
      </c>
      <c r="F13" s="4">
        <f>D13+E13</f>
        <v>406312472</v>
      </c>
      <c r="G13" s="4">
        <v>69664082</v>
      </c>
      <c r="H13" s="4">
        <v>69664082</v>
      </c>
      <c r="I13" s="4">
        <f>F13-G13</f>
        <v>336648390</v>
      </c>
    </row>
    <row r="14" spans="1:11" s="8" customFormat="1" ht="12.75" customHeight="1" x14ac:dyDescent="0.2">
      <c r="A14" s="9"/>
      <c r="B14" s="9"/>
      <c r="C14" s="10" t="s">
        <v>22</v>
      </c>
      <c r="D14" s="4">
        <v>2647188</v>
      </c>
      <c r="E14" s="4">
        <v>0</v>
      </c>
      <c r="F14" s="4">
        <f>D14+E14</f>
        <v>2647188</v>
      </c>
      <c r="G14" s="4">
        <v>404504</v>
      </c>
      <c r="H14" s="4">
        <v>330967</v>
      </c>
      <c r="I14" s="4">
        <f>F14-G14</f>
        <v>2242684</v>
      </c>
    </row>
    <row r="15" spans="1:11" s="8" customFormat="1" ht="12.75" customHeight="1" x14ac:dyDescent="0.2">
      <c r="A15" s="9"/>
      <c r="B15" s="9"/>
      <c r="C15" s="10" t="s">
        <v>23</v>
      </c>
      <c r="D15" s="4">
        <v>1460119981</v>
      </c>
      <c r="E15" s="4">
        <v>20886361</v>
      </c>
      <c r="F15" s="4">
        <f>D15+E15</f>
        <v>1481006342</v>
      </c>
      <c r="G15" s="4">
        <v>225494528</v>
      </c>
      <c r="H15" s="4">
        <v>173656537</v>
      </c>
      <c r="I15" s="4">
        <f>F15-G15</f>
        <v>1255511814</v>
      </c>
    </row>
    <row r="16" spans="1:11" s="8" customFormat="1" ht="12.75" customHeight="1" x14ac:dyDescent="0.2">
      <c r="A16" s="9"/>
      <c r="B16" s="9"/>
      <c r="C16" s="10" t="s">
        <v>24</v>
      </c>
      <c r="D16" s="4">
        <v>26700699</v>
      </c>
      <c r="E16" s="4">
        <v>5319091</v>
      </c>
      <c r="F16" s="4">
        <f>D16+E16</f>
        <v>32019790</v>
      </c>
      <c r="G16" s="4">
        <v>7246174</v>
      </c>
      <c r="H16" s="4">
        <v>5359458</v>
      </c>
      <c r="I16" s="4">
        <f>F16-G16</f>
        <v>24773616</v>
      </c>
    </row>
    <row r="17" spans="1:12" s="8" customFormat="1" ht="12.75" customHeight="1" x14ac:dyDescent="0.2">
      <c r="A17" s="9"/>
      <c r="B17" s="9"/>
      <c r="C17" s="10" t="s">
        <v>25</v>
      </c>
      <c r="D17" s="4">
        <v>103121379</v>
      </c>
      <c r="E17" s="4">
        <v>-25477126</v>
      </c>
      <c r="F17" s="4">
        <f t="shared" ref="F17:F21" si="2">D17+E17</f>
        <v>77644253</v>
      </c>
      <c r="G17" s="4">
        <v>14380440</v>
      </c>
      <c r="H17" s="4">
        <v>12667545</v>
      </c>
      <c r="I17" s="4">
        <f t="shared" ref="I17:I57" si="3">F17-G17</f>
        <v>63263813</v>
      </c>
    </row>
    <row r="18" spans="1:12" s="8" customFormat="1" ht="12.75" customHeight="1" x14ac:dyDescent="0.2">
      <c r="A18" s="9"/>
      <c r="B18" s="9"/>
      <c r="C18" s="10" t="s">
        <v>26</v>
      </c>
      <c r="D18" s="4">
        <v>10285345</v>
      </c>
      <c r="E18" s="4">
        <v>435584</v>
      </c>
      <c r="F18" s="4">
        <f t="shared" si="2"/>
        <v>10720929</v>
      </c>
      <c r="G18" s="4">
        <v>2077593</v>
      </c>
      <c r="H18" s="4">
        <v>1877109</v>
      </c>
      <c r="I18" s="4">
        <f t="shared" si="3"/>
        <v>8643336</v>
      </c>
    </row>
    <row r="19" spans="1:12" s="8" customFormat="1" ht="26.25" customHeight="1" x14ac:dyDescent="0.2">
      <c r="A19" s="9"/>
      <c r="B19" s="9"/>
      <c r="C19" s="10" t="s">
        <v>27</v>
      </c>
      <c r="D19" s="4">
        <v>21176527</v>
      </c>
      <c r="E19" s="4">
        <v>-3100</v>
      </c>
      <c r="F19" s="4">
        <f t="shared" si="2"/>
        <v>21173427</v>
      </c>
      <c r="G19" s="4">
        <v>7679568</v>
      </c>
      <c r="H19" s="4">
        <v>2731038</v>
      </c>
      <c r="I19" s="4">
        <f t="shared" si="3"/>
        <v>13493859</v>
      </c>
    </row>
    <row r="20" spans="1:12" s="8" customFormat="1" ht="26.25" customHeight="1" x14ac:dyDescent="0.2">
      <c r="A20" s="9"/>
      <c r="B20" s="9"/>
      <c r="C20" s="10" t="s">
        <v>28</v>
      </c>
      <c r="D20" s="4">
        <v>6448231</v>
      </c>
      <c r="E20" s="4">
        <v>0</v>
      </c>
      <c r="F20" s="4">
        <f t="shared" si="2"/>
        <v>6448231</v>
      </c>
      <c r="G20" s="4">
        <v>1421243</v>
      </c>
      <c r="H20" s="4">
        <v>1052733</v>
      </c>
      <c r="I20" s="4">
        <f t="shared" si="3"/>
        <v>5026988</v>
      </c>
    </row>
    <row r="21" spans="1:12" s="8" customFormat="1" ht="26.25" customHeight="1" x14ac:dyDescent="0.2">
      <c r="A21" s="9"/>
      <c r="B21" s="9"/>
      <c r="C21" s="10" t="s">
        <v>29</v>
      </c>
      <c r="D21" s="4">
        <v>4225734</v>
      </c>
      <c r="E21" s="4">
        <v>-5062</v>
      </c>
      <c r="F21" s="4">
        <f t="shared" si="2"/>
        <v>4220672</v>
      </c>
      <c r="G21" s="4">
        <v>670013</v>
      </c>
      <c r="H21" s="4">
        <v>670013</v>
      </c>
      <c r="I21" s="4">
        <f t="shared" si="3"/>
        <v>3550659</v>
      </c>
      <c r="L21" s="14"/>
    </row>
    <row r="22" spans="1:12" s="15" customFormat="1" ht="12.75" customHeight="1" x14ac:dyDescent="0.2">
      <c r="A22" s="9"/>
      <c r="B22" s="9"/>
      <c r="C22" s="10" t="s">
        <v>30</v>
      </c>
      <c r="D22" s="4">
        <f>SUM(D23:D24)</f>
        <v>9725937244</v>
      </c>
      <c r="E22" s="4">
        <f>SUM(E23:E24)</f>
        <v>329019</v>
      </c>
      <c r="F22" s="4">
        <f t="shared" ref="F22:G22" si="4">SUM(F23:F24)</f>
        <v>9726266263</v>
      </c>
      <c r="G22" s="4">
        <f t="shared" si="4"/>
        <v>1988086942</v>
      </c>
      <c r="H22" s="4">
        <f>SUM(H23:H24)</f>
        <v>1965612083</v>
      </c>
      <c r="I22" s="4">
        <f t="shared" si="3"/>
        <v>7738179321</v>
      </c>
    </row>
    <row r="23" spans="1:12" s="15" customFormat="1" ht="12" customHeight="1" x14ac:dyDescent="0.2">
      <c r="A23" s="16"/>
      <c r="B23" s="16"/>
      <c r="C23" s="17" t="s">
        <v>31</v>
      </c>
      <c r="D23" s="18">
        <v>9251086050</v>
      </c>
      <c r="E23" s="18">
        <v>329019</v>
      </c>
      <c r="F23" s="18">
        <f t="shared" ref="F23:F44" si="5">D23+E23</f>
        <v>9251415069</v>
      </c>
      <c r="G23" s="18">
        <v>1944106698</v>
      </c>
      <c r="H23" s="18">
        <v>1921631839</v>
      </c>
      <c r="I23" s="18">
        <f t="shared" si="3"/>
        <v>7307308371</v>
      </c>
    </row>
    <row r="24" spans="1:12" s="15" customFormat="1" ht="12" customHeight="1" x14ac:dyDescent="0.2">
      <c r="A24" s="16"/>
      <c r="B24" s="16"/>
      <c r="C24" s="17" t="s">
        <v>32</v>
      </c>
      <c r="D24" s="18">
        <v>474851194</v>
      </c>
      <c r="E24" s="18">
        <v>0</v>
      </c>
      <c r="F24" s="18">
        <f t="shared" si="5"/>
        <v>474851194</v>
      </c>
      <c r="G24" s="18">
        <v>43980244</v>
      </c>
      <c r="H24" s="18">
        <v>43980244</v>
      </c>
      <c r="I24" s="18">
        <f t="shared" si="3"/>
        <v>430870950</v>
      </c>
    </row>
    <row r="25" spans="1:12" s="8" customFormat="1" ht="26.25" customHeight="1" x14ac:dyDescent="0.2">
      <c r="A25" s="9"/>
      <c r="B25" s="9"/>
      <c r="C25" s="10" t="s">
        <v>33</v>
      </c>
      <c r="D25" s="4">
        <v>2629577173</v>
      </c>
      <c r="E25" s="4">
        <v>284868237</v>
      </c>
      <c r="F25" s="4">
        <f t="shared" si="5"/>
        <v>2914445410</v>
      </c>
      <c r="G25" s="4">
        <v>467247622</v>
      </c>
      <c r="H25" s="4">
        <v>467247622</v>
      </c>
      <c r="I25" s="4">
        <f t="shared" si="3"/>
        <v>2447197788</v>
      </c>
    </row>
    <row r="26" spans="1:12" s="8" customFormat="1" ht="12.75" customHeight="1" x14ac:dyDescent="0.2">
      <c r="A26" s="9"/>
      <c r="B26" s="9"/>
      <c r="C26" s="10" t="s">
        <v>34</v>
      </c>
      <c r="D26" s="4">
        <v>25292009</v>
      </c>
      <c r="E26" s="4">
        <v>0</v>
      </c>
      <c r="F26" s="4">
        <f t="shared" si="5"/>
        <v>25292009</v>
      </c>
      <c r="G26" s="4">
        <v>4829358</v>
      </c>
      <c r="H26" s="4">
        <v>4829358</v>
      </c>
      <c r="I26" s="4">
        <f t="shared" si="3"/>
        <v>20462651</v>
      </c>
    </row>
    <row r="27" spans="1:12" s="8" customFormat="1" ht="12.75" customHeight="1" x14ac:dyDescent="0.2">
      <c r="A27" s="9"/>
      <c r="B27" s="9"/>
      <c r="C27" s="10" t="s">
        <v>35</v>
      </c>
      <c r="D27" s="4">
        <v>45690916</v>
      </c>
      <c r="E27" s="4">
        <v>-217984</v>
      </c>
      <c r="F27" s="4">
        <f t="shared" si="5"/>
        <v>45472932</v>
      </c>
      <c r="G27" s="4">
        <v>8228101</v>
      </c>
      <c r="H27" s="4">
        <v>8165347</v>
      </c>
      <c r="I27" s="4">
        <f t="shared" si="3"/>
        <v>37244831</v>
      </c>
    </row>
    <row r="28" spans="1:12" s="8" customFormat="1" ht="12.75" customHeight="1" x14ac:dyDescent="0.2">
      <c r="A28" s="9"/>
      <c r="B28" s="9"/>
      <c r="C28" s="10" t="s">
        <v>36</v>
      </c>
      <c r="D28" s="4">
        <v>170144260</v>
      </c>
      <c r="E28" s="4">
        <v>3871311</v>
      </c>
      <c r="F28" s="4">
        <f t="shared" si="5"/>
        <v>174015571</v>
      </c>
      <c r="G28" s="4">
        <v>34132498</v>
      </c>
      <c r="H28" s="4">
        <v>31629203</v>
      </c>
      <c r="I28" s="4">
        <f t="shared" si="3"/>
        <v>139883073</v>
      </c>
    </row>
    <row r="29" spans="1:12" s="8" customFormat="1" ht="12.75" customHeight="1" x14ac:dyDescent="0.2">
      <c r="A29" s="9"/>
      <c r="B29" s="9"/>
      <c r="C29" s="10" t="s">
        <v>37</v>
      </c>
      <c r="D29" s="4">
        <v>238398842</v>
      </c>
      <c r="E29" s="4">
        <v>-407880</v>
      </c>
      <c r="F29" s="4">
        <f t="shared" si="5"/>
        <v>237990962</v>
      </c>
      <c r="G29" s="4">
        <v>42786522</v>
      </c>
      <c r="H29" s="4">
        <v>33718178</v>
      </c>
      <c r="I29" s="4">
        <f t="shared" si="3"/>
        <v>195204440</v>
      </c>
    </row>
    <row r="30" spans="1:12" s="8" customFormat="1" ht="12.75" customHeight="1" x14ac:dyDescent="0.2">
      <c r="A30" s="9"/>
      <c r="B30" s="9"/>
      <c r="C30" s="10" t="s">
        <v>38</v>
      </c>
      <c r="D30" s="4">
        <v>102942617</v>
      </c>
      <c r="E30" s="4">
        <v>541012</v>
      </c>
      <c r="F30" s="4">
        <f t="shared" si="5"/>
        <v>103483629</v>
      </c>
      <c r="G30" s="4">
        <v>11598520</v>
      </c>
      <c r="H30" s="4">
        <v>11221920</v>
      </c>
      <c r="I30" s="4">
        <f t="shared" si="3"/>
        <v>91885109</v>
      </c>
    </row>
    <row r="31" spans="1:12" s="8" customFormat="1" ht="12.75" customHeight="1" x14ac:dyDescent="0.2">
      <c r="A31" s="9"/>
      <c r="B31" s="9"/>
      <c r="C31" s="10" t="s">
        <v>39</v>
      </c>
      <c r="D31" s="4">
        <v>148068914</v>
      </c>
      <c r="E31" s="4">
        <v>-615797</v>
      </c>
      <c r="F31" s="4">
        <f>D31+E31</f>
        <v>147453117</v>
      </c>
      <c r="G31" s="4">
        <v>15206112</v>
      </c>
      <c r="H31" s="4">
        <v>15048471</v>
      </c>
      <c r="I31" s="4">
        <f>F31-G31</f>
        <v>132247005</v>
      </c>
    </row>
    <row r="32" spans="1:12" s="8" customFormat="1" ht="26.25" customHeight="1" x14ac:dyDescent="0.2">
      <c r="A32" s="9"/>
      <c r="B32" s="9"/>
      <c r="C32" s="10" t="s">
        <v>40</v>
      </c>
      <c r="D32" s="4">
        <v>41019131</v>
      </c>
      <c r="E32" s="4">
        <v>163391</v>
      </c>
      <c r="F32" s="4">
        <f>D32+E32</f>
        <v>41182522</v>
      </c>
      <c r="G32" s="4">
        <v>7421612</v>
      </c>
      <c r="H32" s="4">
        <v>7421612</v>
      </c>
      <c r="I32" s="4">
        <f>F32-G32</f>
        <v>33760910</v>
      </c>
    </row>
    <row r="33" spans="1:9" s="8" customFormat="1" ht="12.75" customHeight="1" x14ac:dyDescent="0.2">
      <c r="A33" s="19"/>
      <c r="B33" s="19"/>
      <c r="C33" s="10" t="s">
        <v>41</v>
      </c>
      <c r="D33" s="4">
        <v>63469431</v>
      </c>
      <c r="E33" s="4">
        <v>2211497</v>
      </c>
      <c r="F33" s="4">
        <f>D33+E33</f>
        <v>65680928</v>
      </c>
      <c r="G33" s="4">
        <v>12211120</v>
      </c>
      <c r="H33" s="4">
        <v>12211120</v>
      </c>
      <c r="I33" s="4">
        <f>F33-G33</f>
        <v>53469808</v>
      </c>
    </row>
    <row r="34" spans="1:9" s="8" customFormat="1" ht="12.75" customHeight="1" x14ac:dyDescent="0.2">
      <c r="A34" s="9"/>
      <c r="B34" s="9"/>
      <c r="C34" s="10" t="s">
        <v>42</v>
      </c>
      <c r="D34" s="4">
        <v>99589492</v>
      </c>
      <c r="E34" s="4">
        <v>-410365</v>
      </c>
      <c r="F34" s="4">
        <f>D34+E34</f>
        <v>99179127</v>
      </c>
      <c r="G34" s="4">
        <v>5152231</v>
      </c>
      <c r="H34" s="4">
        <v>3143727</v>
      </c>
      <c r="I34" s="4">
        <f>F34-G34</f>
        <v>94026896</v>
      </c>
    </row>
    <row r="35" spans="1:9" s="8" customFormat="1" ht="12.75" customHeight="1" x14ac:dyDescent="0.2">
      <c r="A35" s="9"/>
      <c r="B35" s="9"/>
      <c r="C35" s="10" t="s">
        <v>43</v>
      </c>
      <c r="D35" s="4">
        <v>227336922</v>
      </c>
      <c r="E35" s="4">
        <v>-315785</v>
      </c>
      <c r="F35" s="4">
        <f>D35+E35</f>
        <v>227021137</v>
      </c>
      <c r="G35" s="4">
        <v>35772693</v>
      </c>
      <c r="H35" s="4">
        <v>34050761</v>
      </c>
      <c r="I35" s="4">
        <f>F35-G35</f>
        <v>191248444</v>
      </c>
    </row>
    <row r="36" spans="1:9" s="8" customFormat="1" ht="12.75" customHeight="1" x14ac:dyDescent="0.2">
      <c r="A36" s="9"/>
      <c r="B36" s="9"/>
      <c r="C36" s="10" t="s">
        <v>44</v>
      </c>
      <c r="D36" s="4">
        <v>97926347</v>
      </c>
      <c r="E36" s="4">
        <v>15493778</v>
      </c>
      <c r="F36" s="4">
        <f t="shared" si="5"/>
        <v>113420125</v>
      </c>
      <c r="G36" s="4">
        <v>17199348</v>
      </c>
      <c r="H36" s="4">
        <v>16229322</v>
      </c>
      <c r="I36" s="4">
        <f t="shared" si="3"/>
        <v>96220777</v>
      </c>
    </row>
    <row r="37" spans="1:9" s="8" customFormat="1" ht="12.75" customHeight="1" x14ac:dyDescent="0.2">
      <c r="A37" s="9"/>
      <c r="B37" s="9"/>
      <c r="C37" s="10" t="s">
        <v>45</v>
      </c>
      <c r="D37" s="4">
        <v>6162449</v>
      </c>
      <c r="E37" s="4">
        <v>0</v>
      </c>
      <c r="F37" s="4">
        <f t="shared" si="5"/>
        <v>6162449</v>
      </c>
      <c r="G37" s="4">
        <v>1165561</v>
      </c>
      <c r="H37" s="4">
        <v>1049102</v>
      </c>
      <c r="I37" s="4">
        <f t="shared" si="3"/>
        <v>4996888</v>
      </c>
    </row>
    <row r="38" spans="1:9" s="8" customFormat="1" ht="26.25" customHeight="1" x14ac:dyDescent="0.2">
      <c r="A38" s="9"/>
      <c r="B38" s="9"/>
      <c r="C38" s="10" t="s">
        <v>46</v>
      </c>
      <c r="D38" s="4">
        <v>25106814</v>
      </c>
      <c r="E38" s="4">
        <v>-61931</v>
      </c>
      <c r="F38" s="4">
        <f>D38+E38</f>
        <v>25044883</v>
      </c>
      <c r="G38" s="4">
        <v>3673780</v>
      </c>
      <c r="H38" s="4">
        <v>3672484</v>
      </c>
      <c r="I38" s="4">
        <f>F38-G38</f>
        <v>21371103</v>
      </c>
    </row>
    <row r="39" spans="1:9" s="8" customFormat="1" ht="12.75" customHeight="1" x14ac:dyDescent="0.2">
      <c r="A39" s="9"/>
      <c r="B39" s="9"/>
      <c r="C39" s="10" t="s">
        <v>47</v>
      </c>
      <c r="D39" s="4">
        <v>18139800</v>
      </c>
      <c r="E39" s="4">
        <v>34143872</v>
      </c>
      <c r="F39" s="4">
        <f t="shared" si="5"/>
        <v>52283672</v>
      </c>
      <c r="G39" s="4">
        <v>25666338</v>
      </c>
      <c r="H39" s="4">
        <v>25666338</v>
      </c>
      <c r="I39" s="4">
        <f t="shared" si="3"/>
        <v>26617334</v>
      </c>
    </row>
    <row r="40" spans="1:9" s="8" customFormat="1" ht="12.75" customHeight="1" x14ac:dyDescent="0.2">
      <c r="A40" s="9"/>
      <c r="B40" s="9"/>
      <c r="C40" s="10" t="s">
        <v>48</v>
      </c>
      <c r="D40" s="4">
        <v>2760000</v>
      </c>
      <c r="E40" s="4">
        <v>0</v>
      </c>
      <c r="F40" s="4">
        <f t="shared" si="5"/>
        <v>2760000</v>
      </c>
      <c r="G40" s="4">
        <v>0</v>
      </c>
      <c r="H40" s="4">
        <v>0</v>
      </c>
      <c r="I40" s="4">
        <f t="shared" si="3"/>
        <v>2760000</v>
      </c>
    </row>
    <row r="41" spans="1:9" s="8" customFormat="1" ht="12.75" customHeight="1" x14ac:dyDescent="0.2">
      <c r="A41" s="9"/>
      <c r="B41" s="9"/>
      <c r="C41" s="10" t="s">
        <v>14</v>
      </c>
      <c r="D41" s="4">
        <v>656700913</v>
      </c>
      <c r="E41" s="4">
        <v>122071264</v>
      </c>
      <c r="F41" s="4">
        <f t="shared" si="5"/>
        <v>778772177</v>
      </c>
      <c r="G41" s="4">
        <v>205439507</v>
      </c>
      <c r="H41" s="4">
        <v>205439507</v>
      </c>
      <c r="I41" s="4">
        <f t="shared" si="3"/>
        <v>573332670</v>
      </c>
    </row>
    <row r="42" spans="1:9" s="8" customFormat="1" ht="12.75" customHeight="1" x14ac:dyDescent="0.2">
      <c r="A42" s="9"/>
      <c r="B42" s="9"/>
      <c r="C42" s="10" t="s">
        <v>49</v>
      </c>
      <c r="D42" s="4">
        <v>3638050613</v>
      </c>
      <c r="E42" s="4">
        <v>-1225399475</v>
      </c>
      <c r="F42" s="4">
        <f t="shared" si="5"/>
        <v>2412651138</v>
      </c>
      <c r="G42" s="4">
        <v>0</v>
      </c>
      <c r="H42" s="4">
        <v>0</v>
      </c>
      <c r="I42" s="4">
        <f t="shared" si="3"/>
        <v>2412651138</v>
      </c>
    </row>
    <row r="43" spans="1:9" s="8" customFormat="1" ht="12.75" customHeight="1" x14ac:dyDescent="0.2">
      <c r="A43" s="9"/>
      <c r="B43" s="9"/>
      <c r="C43" s="10" t="s">
        <v>50</v>
      </c>
      <c r="D43" s="4">
        <v>1343002120</v>
      </c>
      <c r="E43" s="4">
        <v>0</v>
      </c>
      <c r="F43" s="4">
        <f t="shared" si="5"/>
        <v>1343002120</v>
      </c>
      <c r="G43" s="4">
        <v>358953890</v>
      </c>
      <c r="H43" s="4">
        <v>358953890</v>
      </c>
      <c r="I43" s="4">
        <f t="shared" si="3"/>
        <v>984048230</v>
      </c>
    </row>
    <row r="44" spans="1:9" s="13" customFormat="1" ht="13.5" customHeight="1" x14ac:dyDescent="0.2">
      <c r="A44" s="20"/>
      <c r="B44" s="20"/>
      <c r="C44" s="10" t="s">
        <v>51</v>
      </c>
      <c r="D44" s="4">
        <v>7288204166</v>
      </c>
      <c r="E44" s="4">
        <v>23038070</v>
      </c>
      <c r="F44" s="4">
        <f t="shared" si="5"/>
        <v>7311242236</v>
      </c>
      <c r="G44" s="4">
        <v>1973678870</v>
      </c>
      <c r="H44" s="4">
        <v>1948807427</v>
      </c>
      <c r="I44" s="4">
        <f t="shared" si="3"/>
        <v>5337563366</v>
      </c>
    </row>
    <row r="45" spans="1:9" s="8" customFormat="1" ht="12.75" customHeight="1" x14ac:dyDescent="0.2">
      <c r="A45" s="9"/>
      <c r="B45" s="9"/>
      <c r="C45" s="21" t="s">
        <v>52</v>
      </c>
      <c r="D45" s="5">
        <f>SUM(D46:D47)</f>
        <v>500296532</v>
      </c>
      <c r="E45" s="5">
        <f>SUM(E46:E47)</f>
        <v>209400</v>
      </c>
      <c r="F45" s="5">
        <f t="shared" ref="F45:G45" si="6">SUM(F46:F47)</f>
        <v>500505932</v>
      </c>
      <c r="G45" s="5">
        <f t="shared" si="6"/>
        <v>98612678</v>
      </c>
      <c r="H45" s="5">
        <f>SUM(H46:H47)</f>
        <v>93672242</v>
      </c>
      <c r="I45" s="5">
        <f>F45-G45</f>
        <v>401893254</v>
      </c>
    </row>
    <row r="46" spans="1:9" s="13" customFormat="1" ht="12.75" customHeight="1" x14ac:dyDescent="0.2">
      <c r="A46" s="20"/>
      <c r="B46" s="20"/>
      <c r="C46" s="10" t="s">
        <v>53</v>
      </c>
      <c r="D46" s="4">
        <v>281606105</v>
      </c>
      <c r="E46" s="4">
        <v>209400</v>
      </c>
      <c r="F46" s="4">
        <f t="shared" ref="F46:F47" si="7">D46+E46</f>
        <v>281815505</v>
      </c>
      <c r="G46" s="4">
        <v>59076552</v>
      </c>
      <c r="H46" s="4">
        <v>56661742</v>
      </c>
      <c r="I46" s="4">
        <f t="shared" si="3"/>
        <v>222738953</v>
      </c>
    </row>
    <row r="47" spans="1:9" s="13" customFormat="1" ht="12.75" customHeight="1" x14ac:dyDescent="0.2">
      <c r="A47" s="20"/>
      <c r="B47" s="20"/>
      <c r="C47" s="10" t="s">
        <v>54</v>
      </c>
      <c r="D47" s="4">
        <v>218690427</v>
      </c>
      <c r="E47" s="4">
        <v>0</v>
      </c>
      <c r="F47" s="4">
        <f t="shared" si="7"/>
        <v>218690427</v>
      </c>
      <c r="G47" s="4">
        <v>39536126</v>
      </c>
      <c r="H47" s="4">
        <v>37010500</v>
      </c>
      <c r="I47" s="4">
        <f t="shared" si="3"/>
        <v>179154301</v>
      </c>
    </row>
    <row r="48" spans="1:9" s="8" customFormat="1" ht="12.75" customHeight="1" x14ac:dyDescent="0.2">
      <c r="A48" s="22"/>
      <c r="B48" s="22"/>
      <c r="C48" s="22" t="s">
        <v>55</v>
      </c>
      <c r="D48" s="5">
        <f>SUM(D49:D50)</f>
        <v>1148114751</v>
      </c>
      <c r="E48" s="5">
        <f>SUM(E49:E50)</f>
        <v>3350853</v>
      </c>
      <c r="F48" s="5">
        <f>SUM(F49:F50)</f>
        <v>1151465604</v>
      </c>
      <c r="G48" s="5">
        <f>SUM(G49:G50)</f>
        <v>216344860</v>
      </c>
      <c r="H48" s="5">
        <f>SUM(H49:H50)</f>
        <v>199968836</v>
      </c>
      <c r="I48" s="5">
        <f>F48-G48</f>
        <v>935120744</v>
      </c>
    </row>
    <row r="49" spans="1:10" s="13" customFormat="1" ht="12.75" customHeight="1" x14ac:dyDescent="0.2">
      <c r="A49" s="9"/>
      <c r="B49" s="9"/>
      <c r="C49" s="10" t="s">
        <v>56</v>
      </c>
      <c r="D49" s="4">
        <v>1102112397</v>
      </c>
      <c r="E49" s="4">
        <v>872522</v>
      </c>
      <c r="F49" s="4">
        <f t="shared" ref="F49:F50" si="8">D49+E49</f>
        <v>1102984919</v>
      </c>
      <c r="G49" s="4">
        <v>207414632</v>
      </c>
      <c r="H49" s="4">
        <v>192478160</v>
      </c>
      <c r="I49" s="4">
        <f t="shared" si="3"/>
        <v>895570287</v>
      </c>
    </row>
    <row r="50" spans="1:10" s="13" customFormat="1" ht="12.75" customHeight="1" x14ac:dyDescent="0.2">
      <c r="A50" s="9"/>
      <c r="B50" s="9"/>
      <c r="C50" s="10" t="s">
        <v>57</v>
      </c>
      <c r="D50" s="4">
        <v>46002354</v>
      </c>
      <c r="E50" s="4">
        <v>2478331</v>
      </c>
      <c r="F50" s="4">
        <f t="shared" si="8"/>
        <v>48480685</v>
      </c>
      <c r="G50" s="4">
        <v>8930228</v>
      </c>
      <c r="H50" s="4">
        <v>7490676</v>
      </c>
      <c r="I50" s="4">
        <f t="shared" si="3"/>
        <v>39550457</v>
      </c>
    </row>
    <row r="51" spans="1:10" s="8" customFormat="1" ht="12.75" customHeight="1" x14ac:dyDescent="0.2">
      <c r="A51" s="22"/>
      <c r="B51" s="22"/>
      <c r="C51" s="22" t="s">
        <v>58</v>
      </c>
      <c r="D51" s="5">
        <f>SUM(D52:D57)</f>
        <v>2565919142</v>
      </c>
      <c r="E51" s="5">
        <f>SUM(E52:E57)</f>
        <v>279263688</v>
      </c>
      <c r="F51" s="5">
        <f>SUM(F52:F57)</f>
        <v>2845182830</v>
      </c>
      <c r="G51" s="5">
        <f>SUM(G52:G57)</f>
        <v>665228660</v>
      </c>
      <c r="H51" s="5">
        <f>SUM(H52:H57)</f>
        <v>648353665</v>
      </c>
      <c r="I51" s="5">
        <f>F51-G51</f>
        <v>2179954170</v>
      </c>
    </row>
    <row r="52" spans="1:10" s="8" customFormat="1" ht="26.25" customHeight="1" x14ac:dyDescent="0.2">
      <c r="A52" s="9"/>
      <c r="B52" s="9"/>
      <c r="C52" s="10" t="s">
        <v>59</v>
      </c>
      <c r="D52" s="4">
        <v>811663000</v>
      </c>
      <c r="E52" s="4">
        <v>8598646</v>
      </c>
      <c r="F52" s="4">
        <f t="shared" ref="F52:F57" si="9">D52+E52</f>
        <v>820261646</v>
      </c>
      <c r="G52" s="4">
        <v>209000833</v>
      </c>
      <c r="H52" s="4">
        <v>197795714</v>
      </c>
      <c r="I52" s="4">
        <f t="shared" si="3"/>
        <v>611260813</v>
      </c>
    </row>
    <row r="53" spans="1:10" s="13" customFormat="1" ht="12.75" customHeight="1" x14ac:dyDescent="0.2">
      <c r="A53" s="9"/>
      <c r="B53" s="9"/>
      <c r="C53" s="10" t="s">
        <v>60</v>
      </c>
      <c r="D53" s="4">
        <v>50724822</v>
      </c>
      <c r="E53" s="4">
        <v>11273105</v>
      </c>
      <c r="F53" s="4">
        <f t="shared" si="9"/>
        <v>61997927</v>
      </c>
      <c r="G53" s="4">
        <v>15196490</v>
      </c>
      <c r="H53" s="4">
        <v>13971992</v>
      </c>
      <c r="I53" s="4">
        <f t="shared" si="3"/>
        <v>46801437</v>
      </c>
    </row>
    <row r="54" spans="1:10" s="8" customFormat="1" ht="12.75" customHeight="1" x14ac:dyDescent="0.2">
      <c r="A54" s="9"/>
      <c r="B54" s="9"/>
      <c r="C54" s="10" t="s">
        <v>61</v>
      </c>
      <c r="D54" s="4">
        <v>1252014742</v>
      </c>
      <c r="E54" s="4">
        <v>46941000</v>
      </c>
      <c r="F54" s="4">
        <f t="shared" si="9"/>
        <v>1298955742</v>
      </c>
      <c r="G54" s="4">
        <v>158655142</v>
      </c>
      <c r="H54" s="4">
        <v>155463921</v>
      </c>
      <c r="I54" s="4">
        <f t="shared" si="3"/>
        <v>1140300600</v>
      </c>
    </row>
    <row r="55" spans="1:10" s="8" customFormat="1" ht="12.75" customHeight="1" x14ac:dyDescent="0.2">
      <c r="A55" s="9"/>
      <c r="B55" s="9"/>
      <c r="C55" s="10" t="s">
        <v>62</v>
      </c>
      <c r="D55" s="4">
        <v>34390070</v>
      </c>
      <c r="E55" s="4">
        <v>19500000</v>
      </c>
      <c r="F55" s="4">
        <f t="shared" si="9"/>
        <v>53890070</v>
      </c>
      <c r="G55" s="4">
        <v>7741917</v>
      </c>
      <c r="H55" s="4">
        <v>6631986</v>
      </c>
      <c r="I55" s="4">
        <f t="shared" si="3"/>
        <v>46148153</v>
      </c>
    </row>
    <row r="56" spans="1:10" s="8" customFormat="1" ht="26.25" customHeight="1" x14ac:dyDescent="0.2">
      <c r="A56" s="9"/>
      <c r="B56" s="9"/>
      <c r="C56" s="10" t="s">
        <v>63</v>
      </c>
      <c r="D56" s="4">
        <v>9541731</v>
      </c>
      <c r="E56" s="4">
        <v>0</v>
      </c>
      <c r="F56" s="4">
        <f>D56+E56</f>
        <v>9541731</v>
      </c>
      <c r="G56" s="4">
        <v>1886074</v>
      </c>
      <c r="H56" s="4">
        <v>1741848</v>
      </c>
      <c r="I56" s="4">
        <f>F56-G56</f>
        <v>7655657</v>
      </c>
    </row>
    <row r="57" spans="1:10" s="8" customFormat="1" ht="12.75" customHeight="1" x14ac:dyDescent="0.2">
      <c r="A57" s="9"/>
      <c r="B57" s="9"/>
      <c r="C57" s="10" t="s">
        <v>64</v>
      </c>
      <c r="D57" s="4">
        <v>407584777</v>
      </c>
      <c r="E57" s="4">
        <v>192950937</v>
      </c>
      <c r="F57" s="4">
        <f t="shared" si="9"/>
        <v>600535714</v>
      </c>
      <c r="G57" s="4">
        <v>272748204</v>
      </c>
      <c r="H57" s="4">
        <v>272748204</v>
      </c>
      <c r="I57" s="4">
        <f t="shared" si="3"/>
        <v>327787510</v>
      </c>
    </row>
    <row r="58" spans="1:10" s="8" customFormat="1" ht="6" customHeight="1" x14ac:dyDescent="0.2">
      <c r="A58" s="23"/>
      <c r="B58" s="23"/>
      <c r="C58" s="15"/>
      <c r="D58" s="14"/>
      <c r="E58" s="14"/>
      <c r="F58" s="24"/>
      <c r="G58" s="14"/>
      <c r="H58" s="14"/>
      <c r="I58" s="14"/>
    </row>
    <row r="59" spans="1:10" s="8" customFormat="1" x14ac:dyDescent="0.2">
      <c r="A59" s="47" t="s">
        <v>15</v>
      </c>
      <c r="B59" s="47"/>
      <c r="C59" s="47"/>
      <c r="D59" s="5">
        <f t="shared" ref="D59:I59" si="10">SUM(D60,D94,D97,D100)</f>
        <v>42565367393</v>
      </c>
      <c r="E59" s="5">
        <f t="shared" si="10"/>
        <v>100944777</v>
      </c>
      <c r="F59" s="5">
        <f t="shared" si="10"/>
        <v>42666312170</v>
      </c>
      <c r="G59" s="5">
        <f t="shared" si="10"/>
        <v>9548795057</v>
      </c>
      <c r="H59" s="5">
        <f t="shared" si="10"/>
        <v>9536391778</v>
      </c>
      <c r="I59" s="5">
        <f t="shared" si="10"/>
        <v>33117517113</v>
      </c>
    </row>
    <row r="60" spans="1:10" s="8" customFormat="1" x14ac:dyDescent="0.2">
      <c r="A60" s="11"/>
      <c r="B60" s="11"/>
      <c r="C60" s="11" t="s">
        <v>19</v>
      </c>
      <c r="D60" s="5">
        <f t="shared" ref="D60:I60" si="11">SUM(D61:D71,D74:D93)</f>
        <v>41272558822</v>
      </c>
      <c r="E60" s="5">
        <f t="shared" si="11"/>
        <v>179280784</v>
      </c>
      <c r="F60" s="5">
        <f t="shared" si="11"/>
        <v>41451839606</v>
      </c>
      <c r="G60" s="5">
        <f t="shared" si="11"/>
        <v>9357203330</v>
      </c>
      <c r="H60" s="5">
        <f t="shared" si="11"/>
        <v>9344800051</v>
      </c>
      <c r="I60" s="5">
        <f t="shared" si="11"/>
        <v>32094636276</v>
      </c>
    </row>
    <row r="61" spans="1:10" s="25" customFormat="1" x14ac:dyDescent="0.2">
      <c r="A61" s="9"/>
      <c r="B61" s="9"/>
      <c r="C61" s="10" t="s">
        <v>20</v>
      </c>
      <c r="D61" s="4">
        <v>0</v>
      </c>
      <c r="E61" s="4">
        <v>0</v>
      </c>
      <c r="F61" s="4">
        <f t="shared" ref="F61:F96" si="12">D61+E61</f>
        <v>0</v>
      </c>
      <c r="G61" s="4">
        <v>0</v>
      </c>
      <c r="H61" s="4">
        <v>0</v>
      </c>
      <c r="I61" s="4">
        <f>F61-G61</f>
        <v>0</v>
      </c>
      <c r="J61" s="7"/>
    </row>
    <row r="62" spans="1:10" s="25" customFormat="1" x14ac:dyDescent="0.2">
      <c r="A62" s="9"/>
      <c r="B62" s="9"/>
      <c r="C62" s="10" t="s">
        <v>21</v>
      </c>
      <c r="D62" s="4">
        <v>1937040</v>
      </c>
      <c r="E62" s="4">
        <v>0</v>
      </c>
      <c r="F62" s="4">
        <f t="shared" si="12"/>
        <v>1937040</v>
      </c>
      <c r="G62" s="4">
        <v>0</v>
      </c>
      <c r="H62" s="4">
        <v>0</v>
      </c>
      <c r="I62" s="4">
        <f t="shared" ref="I62:I93" si="13">F62-G62</f>
        <v>1937040</v>
      </c>
      <c r="J62" s="7"/>
    </row>
    <row r="63" spans="1:10" s="25" customFormat="1" x14ac:dyDescent="0.2">
      <c r="A63" s="9"/>
      <c r="B63" s="9"/>
      <c r="C63" s="10" t="s">
        <v>22</v>
      </c>
      <c r="D63" s="4">
        <v>0</v>
      </c>
      <c r="E63" s="4">
        <v>0</v>
      </c>
      <c r="F63" s="4">
        <f t="shared" si="12"/>
        <v>0</v>
      </c>
      <c r="G63" s="4">
        <v>0</v>
      </c>
      <c r="H63" s="4">
        <v>0</v>
      </c>
      <c r="I63" s="4">
        <f t="shared" si="13"/>
        <v>0</v>
      </c>
      <c r="J63" s="7"/>
    </row>
    <row r="64" spans="1:10" s="25" customFormat="1" x14ac:dyDescent="0.2">
      <c r="A64" s="9"/>
      <c r="B64" s="9"/>
      <c r="C64" s="10" t="s">
        <v>23</v>
      </c>
      <c r="D64" s="4">
        <v>0</v>
      </c>
      <c r="E64" s="4">
        <v>0</v>
      </c>
      <c r="F64" s="4">
        <f t="shared" si="12"/>
        <v>0</v>
      </c>
      <c r="G64" s="4">
        <v>0</v>
      </c>
      <c r="H64" s="4">
        <v>0</v>
      </c>
      <c r="I64" s="4">
        <f t="shared" si="13"/>
        <v>0</v>
      </c>
      <c r="J64" s="7"/>
    </row>
    <row r="65" spans="1:10" s="25" customFormat="1" x14ac:dyDescent="0.2">
      <c r="A65" s="9"/>
      <c r="B65" s="9"/>
      <c r="C65" s="10" t="s">
        <v>24</v>
      </c>
      <c r="D65" s="4">
        <v>0</v>
      </c>
      <c r="E65" s="4">
        <v>0</v>
      </c>
      <c r="F65" s="4">
        <f t="shared" si="12"/>
        <v>0</v>
      </c>
      <c r="G65" s="4">
        <v>0</v>
      </c>
      <c r="H65" s="4">
        <v>0</v>
      </c>
      <c r="I65" s="4">
        <f t="shared" si="13"/>
        <v>0</v>
      </c>
      <c r="J65" s="7"/>
    </row>
    <row r="66" spans="1:10" s="25" customFormat="1" x14ac:dyDescent="0.2">
      <c r="A66" s="9"/>
      <c r="B66" s="9"/>
      <c r="C66" s="10" t="s">
        <v>25</v>
      </c>
      <c r="D66" s="4">
        <v>0</v>
      </c>
      <c r="E66" s="4">
        <v>8707910</v>
      </c>
      <c r="F66" s="4">
        <f t="shared" si="12"/>
        <v>8707910</v>
      </c>
      <c r="G66" s="4">
        <v>0</v>
      </c>
      <c r="H66" s="4">
        <v>0</v>
      </c>
      <c r="I66" s="4">
        <f t="shared" si="13"/>
        <v>8707910</v>
      </c>
      <c r="J66" s="7"/>
    </row>
    <row r="67" spans="1:10" s="25" customFormat="1" x14ac:dyDescent="0.2">
      <c r="A67" s="19"/>
      <c r="B67" s="19"/>
      <c r="C67" s="10" t="s">
        <v>26</v>
      </c>
      <c r="D67" s="4">
        <v>0</v>
      </c>
      <c r="E67" s="4"/>
      <c r="F67" s="4">
        <f t="shared" si="12"/>
        <v>0</v>
      </c>
      <c r="G67" s="4">
        <v>0</v>
      </c>
      <c r="H67" s="4">
        <v>0</v>
      </c>
      <c r="I67" s="4">
        <f t="shared" si="13"/>
        <v>0</v>
      </c>
      <c r="J67" s="7"/>
    </row>
    <row r="68" spans="1:10" s="25" customFormat="1" ht="25.5" x14ac:dyDescent="0.2">
      <c r="A68" s="26"/>
      <c r="B68" s="26"/>
      <c r="C68" s="27" t="s">
        <v>27</v>
      </c>
      <c r="D68" s="6">
        <f>SUM(D69:D70)</f>
        <v>0</v>
      </c>
      <c r="E68" s="6">
        <f>SUM(E69:E70)</f>
        <v>0</v>
      </c>
      <c r="F68" s="6">
        <f>SUM(D68:E68)</f>
        <v>0</v>
      </c>
      <c r="G68" s="6">
        <f t="shared" ref="G68:H68" si="14">SUM(G69:G70)</f>
        <v>0</v>
      </c>
      <c r="H68" s="6">
        <f t="shared" si="14"/>
        <v>0</v>
      </c>
      <c r="I68" s="6">
        <f t="shared" si="13"/>
        <v>0</v>
      </c>
      <c r="J68" s="7"/>
    </row>
    <row r="69" spans="1:10" s="29" customFormat="1" ht="25.5" x14ac:dyDescent="0.2">
      <c r="A69" s="16"/>
      <c r="B69" s="16"/>
      <c r="C69" s="10" t="s">
        <v>28</v>
      </c>
      <c r="D69" s="18">
        <v>0</v>
      </c>
      <c r="E69" s="18">
        <v>0</v>
      </c>
      <c r="F69" s="18">
        <f t="shared" si="12"/>
        <v>0</v>
      </c>
      <c r="G69" s="18">
        <v>0</v>
      </c>
      <c r="H69" s="18">
        <v>0</v>
      </c>
      <c r="I69" s="18">
        <f t="shared" si="13"/>
        <v>0</v>
      </c>
      <c r="J69" s="28"/>
    </row>
    <row r="70" spans="1:10" s="29" customFormat="1" ht="25.5" x14ac:dyDescent="0.2">
      <c r="A70" s="16"/>
      <c r="B70" s="16"/>
      <c r="C70" s="10" t="s">
        <v>29</v>
      </c>
      <c r="D70" s="18">
        <v>0</v>
      </c>
      <c r="E70" s="18">
        <v>0</v>
      </c>
      <c r="F70" s="18">
        <f t="shared" si="12"/>
        <v>0</v>
      </c>
      <c r="G70" s="18">
        <v>0</v>
      </c>
      <c r="H70" s="18">
        <v>0</v>
      </c>
      <c r="I70" s="18">
        <f t="shared" si="13"/>
        <v>0</v>
      </c>
      <c r="J70" s="28"/>
    </row>
    <row r="71" spans="1:10" s="25" customFormat="1" x14ac:dyDescent="0.2">
      <c r="A71" s="9"/>
      <c r="B71" s="9"/>
      <c r="C71" s="10" t="s">
        <v>30</v>
      </c>
      <c r="D71" s="4">
        <f>SUM(D72:D73)</f>
        <v>20778042553</v>
      </c>
      <c r="E71" s="4">
        <f t="shared" ref="E71:H71" si="15">SUM(E72:E73)</f>
        <v>38000598</v>
      </c>
      <c r="F71" s="4">
        <f t="shared" si="12"/>
        <v>20816043151</v>
      </c>
      <c r="G71" s="4">
        <f t="shared" si="15"/>
        <v>4132401744</v>
      </c>
      <c r="H71" s="4">
        <f t="shared" si="15"/>
        <v>4119998465</v>
      </c>
      <c r="I71" s="4">
        <f t="shared" si="13"/>
        <v>16683641407</v>
      </c>
      <c r="J71" s="7"/>
    </row>
    <row r="72" spans="1:10" s="29" customFormat="1" ht="12" x14ac:dyDescent="0.2">
      <c r="A72" s="16"/>
      <c r="B72" s="16"/>
      <c r="C72" s="17" t="s">
        <v>31</v>
      </c>
      <c r="D72" s="18">
        <v>2767396478</v>
      </c>
      <c r="E72" s="18">
        <v>0</v>
      </c>
      <c r="F72" s="18">
        <f t="shared" si="12"/>
        <v>2767396478</v>
      </c>
      <c r="G72" s="18">
        <v>647821423</v>
      </c>
      <c r="H72" s="18">
        <v>647811115</v>
      </c>
      <c r="I72" s="18">
        <f t="shared" si="13"/>
        <v>2119575055</v>
      </c>
      <c r="J72" s="28"/>
    </row>
    <row r="73" spans="1:10" s="29" customFormat="1" ht="12" x14ac:dyDescent="0.2">
      <c r="A73" s="16"/>
      <c r="B73" s="16"/>
      <c r="C73" s="17" t="s">
        <v>32</v>
      </c>
      <c r="D73" s="18">
        <v>18010646075</v>
      </c>
      <c r="E73" s="18">
        <v>38000598</v>
      </c>
      <c r="F73" s="18">
        <f t="shared" si="12"/>
        <v>18048646673</v>
      </c>
      <c r="G73" s="18">
        <v>3484580321</v>
      </c>
      <c r="H73" s="18">
        <v>3472187350</v>
      </c>
      <c r="I73" s="18">
        <f t="shared" si="13"/>
        <v>14564066352</v>
      </c>
      <c r="J73" s="28"/>
    </row>
    <row r="74" spans="1:10" s="25" customFormat="1" ht="25.5" x14ac:dyDescent="0.2">
      <c r="A74" s="9"/>
      <c r="B74" s="9"/>
      <c r="C74" s="10" t="s">
        <v>33</v>
      </c>
      <c r="D74" s="4">
        <v>52450119</v>
      </c>
      <c r="E74" s="4">
        <v>0</v>
      </c>
      <c r="F74" s="4">
        <f t="shared" si="12"/>
        <v>52450119</v>
      </c>
      <c r="G74" s="4">
        <v>0</v>
      </c>
      <c r="H74" s="4">
        <v>0</v>
      </c>
      <c r="I74" s="4">
        <f t="shared" si="13"/>
        <v>52450119</v>
      </c>
      <c r="J74" s="7"/>
    </row>
    <row r="75" spans="1:10" s="25" customFormat="1" x14ac:dyDescent="0.2">
      <c r="A75" s="9"/>
      <c r="B75" s="9"/>
      <c r="C75" s="10" t="s">
        <v>34</v>
      </c>
      <c r="D75" s="4">
        <v>2527307</v>
      </c>
      <c r="E75" s="4">
        <v>0</v>
      </c>
      <c r="F75" s="4">
        <f t="shared" si="12"/>
        <v>2527307</v>
      </c>
      <c r="G75" s="4">
        <v>0</v>
      </c>
      <c r="H75" s="4">
        <v>0</v>
      </c>
      <c r="I75" s="4">
        <f t="shared" si="13"/>
        <v>2527307</v>
      </c>
      <c r="J75" s="7"/>
    </row>
    <row r="76" spans="1:10" s="25" customFormat="1" x14ac:dyDescent="0.2">
      <c r="A76" s="9"/>
      <c r="B76" s="9"/>
      <c r="C76" s="10" t="s">
        <v>35</v>
      </c>
      <c r="D76" s="4">
        <v>0</v>
      </c>
      <c r="E76" s="4">
        <v>0</v>
      </c>
      <c r="F76" s="4">
        <f t="shared" si="12"/>
        <v>0</v>
      </c>
      <c r="G76" s="4">
        <v>0</v>
      </c>
      <c r="H76" s="4">
        <v>0</v>
      </c>
      <c r="I76" s="4">
        <f t="shared" si="13"/>
        <v>0</v>
      </c>
      <c r="J76" s="7"/>
    </row>
    <row r="77" spans="1:10" s="25" customFormat="1" x14ac:dyDescent="0.2">
      <c r="A77" s="9"/>
      <c r="B77" s="9"/>
      <c r="C77" s="10" t="s">
        <v>36</v>
      </c>
      <c r="D77" s="4">
        <v>0</v>
      </c>
      <c r="E77" s="4">
        <v>0</v>
      </c>
      <c r="F77" s="4">
        <f t="shared" si="12"/>
        <v>0</v>
      </c>
      <c r="G77" s="4">
        <v>0</v>
      </c>
      <c r="H77" s="4">
        <v>0</v>
      </c>
      <c r="I77" s="4">
        <f t="shared" si="13"/>
        <v>0</v>
      </c>
      <c r="J77" s="7"/>
    </row>
    <row r="78" spans="1:10" s="25" customFormat="1" x14ac:dyDescent="0.2">
      <c r="A78" s="9"/>
      <c r="B78" s="9"/>
      <c r="C78" s="10" t="s">
        <v>37</v>
      </c>
      <c r="D78" s="4">
        <v>1411906813</v>
      </c>
      <c r="E78" s="4">
        <v>71590598</v>
      </c>
      <c r="F78" s="4">
        <f t="shared" si="12"/>
        <v>1483497411</v>
      </c>
      <c r="G78" s="4">
        <v>6286398</v>
      </c>
      <c r="H78" s="4">
        <v>6286398</v>
      </c>
      <c r="I78" s="4">
        <f t="shared" si="13"/>
        <v>1477211013</v>
      </c>
      <c r="J78" s="7"/>
    </row>
    <row r="79" spans="1:10" s="25" customFormat="1" x14ac:dyDescent="0.2">
      <c r="A79" s="9"/>
      <c r="B79" s="9"/>
      <c r="C79" s="10" t="s">
        <v>38</v>
      </c>
      <c r="D79" s="4">
        <v>25000000</v>
      </c>
      <c r="E79" s="4">
        <v>0</v>
      </c>
      <c r="F79" s="4">
        <f t="shared" si="12"/>
        <v>25000000</v>
      </c>
      <c r="G79" s="4">
        <v>0</v>
      </c>
      <c r="H79" s="4">
        <v>0</v>
      </c>
      <c r="I79" s="4">
        <f t="shared" si="13"/>
        <v>25000000</v>
      </c>
      <c r="J79" s="7"/>
    </row>
    <row r="80" spans="1:10" s="25" customFormat="1" ht="12.75" customHeight="1" x14ac:dyDescent="0.2">
      <c r="A80" s="9"/>
      <c r="B80" s="9"/>
      <c r="C80" s="10" t="s">
        <v>39</v>
      </c>
      <c r="D80" s="4">
        <v>0</v>
      </c>
      <c r="E80" s="4">
        <v>0</v>
      </c>
      <c r="F80" s="4">
        <f t="shared" si="12"/>
        <v>0</v>
      </c>
      <c r="G80" s="4">
        <v>0</v>
      </c>
      <c r="H80" s="4">
        <v>0</v>
      </c>
      <c r="I80" s="4">
        <f t="shared" si="13"/>
        <v>0</v>
      </c>
      <c r="J80" s="7"/>
    </row>
    <row r="81" spans="1:10" s="25" customFormat="1" ht="25.5" x14ac:dyDescent="0.2">
      <c r="A81" s="19"/>
      <c r="B81" s="19"/>
      <c r="C81" s="10" t="s">
        <v>40</v>
      </c>
      <c r="D81" s="4">
        <v>0</v>
      </c>
      <c r="E81" s="4">
        <v>0</v>
      </c>
      <c r="F81" s="4">
        <f t="shared" si="12"/>
        <v>0</v>
      </c>
      <c r="G81" s="4">
        <v>0</v>
      </c>
      <c r="H81" s="4">
        <v>0</v>
      </c>
      <c r="I81" s="4">
        <f t="shared" si="13"/>
        <v>0</v>
      </c>
      <c r="J81" s="7"/>
    </row>
    <row r="82" spans="1:10" s="25" customFormat="1" x14ac:dyDescent="0.2">
      <c r="A82" s="9"/>
      <c r="B82" s="9"/>
      <c r="C82" s="10" t="s">
        <v>41</v>
      </c>
      <c r="D82" s="4">
        <v>0</v>
      </c>
      <c r="E82" s="4">
        <v>0</v>
      </c>
      <c r="F82" s="4">
        <f t="shared" si="12"/>
        <v>0</v>
      </c>
      <c r="G82" s="4">
        <v>0</v>
      </c>
      <c r="H82" s="4">
        <v>0</v>
      </c>
      <c r="I82" s="4">
        <f t="shared" si="13"/>
        <v>0</v>
      </c>
      <c r="J82" s="7"/>
    </row>
    <row r="83" spans="1:10" s="25" customFormat="1" x14ac:dyDescent="0.2">
      <c r="A83" s="9"/>
      <c r="B83" s="9"/>
      <c r="C83" s="10" t="s">
        <v>42</v>
      </c>
      <c r="D83" s="4">
        <v>0</v>
      </c>
      <c r="E83" s="4">
        <v>0</v>
      </c>
      <c r="F83" s="4">
        <f t="shared" si="12"/>
        <v>0</v>
      </c>
      <c r="G83" s="4">
        <v>0</v>
      </c>
      <c r="H83" s="4">
        <v>0</v>
      </c>
      <c r="I83" s="4">
        <f t="shared" si="13"/>
        <v>0</v>
      </c>
      <c r="J83" s="7"/>
    </row>
    <row r="84" spans="1:10" s="25" customFormat="1" x14ac:dyDescent="0.2">
      <c r="A84" s="9"/>
      <c r="B84" s="9"/>
      <c r="C84" s="10" t="s">
        <v>43</v>
      </c>
      <c r="D84" s="4">
        <v>0</v>
      </c>
      <c r="E84" s="4">
        <v>0</v>
      </c>
      <c r="F84" s="4">
        <f t="shared" si="12"/>
        <v>0</v>
      </c>
      <c r="G84" s="4">
        <v>0</v>
      </c>
      <c r="H84" s="4">
        <v>0</v>
      </c>
      <c r="I84" s="4">
        <f t="shared" si="13"/>
        <v>0</v>
      </c>
      <c r="J84" s="7"/>
    </row>
    <row r="85" spans="1:10" s="25" customFormat="1" x14ac:dyDescent="0.2">
      <c r="A85" s="9"/>
      <c r="B85" s="9"/>
      <c r="C85" s="10" t="s">
        <v>44</v>
      </c>
      <c r="D85" s="4">
        <v>0</v>
      </c>
      <c r="E85" s="4">
        <v>0</v>
      </c>
      <c r="F85" s="4">
        <f t="shared" si="12"/>
        <v>0</v>
      </c>
      <c r="G85" s="4">
        <v>0</v>
      </c>
      <c r="H85" s="4">
        <v>0</v>
      </c>
      <c r="I85" s="4">
        <f t="shared" si="13"/>
        <v>0</v>
      </c>
      <c r="J85" s="7"/>
    </row>
    <row r="86" spans="1:10" s="25" customFormat="1" x14ac:dyDescent="0.2">
      <c r="A86" s="9"/>
      <c r="B86" s="9"/>
      <c r="C86" s="10" t="s">
        <v>45</v>
      </c>
      <c r="D86" s="4">
        <v>0</v>
      </c>
      <c r="E86" s="4">
        <v>0</v>
      </c>
      <c r="F86" s="4">
        <f t="shared" si="12"/>
        <v>0</v>
      </c>
      <c r="G86" s="4">
        <v>0</v>
      </c>
      <c r="H86" s="4">
        <v>0</v>
      </c>
      <c r="I86" s="4">
        <f t="shared" si="13"/>
        <v>0</v>
      </c>
      <c r="J86" s="7"/>
    </row>
    <row r="87" spans="1:10" s="25" customFormat="1" ht="25.5" x14ac:dyDescent="0.2">
      <c r="A87" s="9"/>
      <c r="B87" s="9"/>
      <c r="C87" s="10" t="s">
        <v>46</v>
      </c>
      <c r="D87" s="4">
        <v>0</v>
      </c>
      <c r="E87" s="4">
        <v>0</v>
      </c>
      <c r="F87" s="4">
        <f t="shared" si="12"/>
        <v>0</v>
      </c>
      <c r="G87" s="4">
        <v>0</v>
      </c>
      <c r="H87" s="4">
        <v>0</v>
      </c>
      <c r="I87" s="4">
        <f t="shared" si="13"/>
        <v>0</v>
      </c>
      <c r="J87" s="7"/>
    </row>
    <row r="88" spans="1:10" s="25" customFormat="1" x14ac:dyDescent="0.2">
      <c r="A88" s="19"/>
      <c r="B88" s="19"/>
      <c r="C88" s="10" t="s">
        <v>47</v>
      </c>
      <c r="D88" s="4">
        <v>1600000000</v>
      </c>
      <c r="E88" s="4">
        <v>0</v>
      </c>
      <c r="F88" s="4">
        <f t="shared" si="12"/>
        <v>1600000000</v>
      </c>
      <c r="G88" s="4">
        <v>371139785</v>
      </c>
      <c r="H88" s="4">
        <v>371139785</v>
      </c>
      <c r="I88" s="4">
        <f t="shared" si="13"/>
        <v>1228860215</v>
      </c>
      <c r="J88" s="7"/>
    </row>
    <row r="89" spans="1:10" s="25" customFormat="1" x14ac:dyDescent="0.2">
      <c r="A89" s="19"/>
      <c r="B89" s="19"/>
      <c r="C89" s="10" t="s">
        <v>48</v>
      </c>
      <c r="D89" s="4">
        <v>0</v>
      </c>
      <c r="E89" s="4">
        <v>0</v>
      </c>
      <c r="F89" s="4">
        <f t="shared" si="12"/>
        <v>0</v>
      </c>
      <c r="G89" s="4">
        <v>0</v>
      </c>
      <c r="H89" s="4">
        <v>0</v>
      </c>
      <c r="I89" s="4">
        <f t="shared" si="13"/>
        <v>0</v>
      </c>
      <c r="J89" s="7"/>
    </row>
    <row r="90" spans="1:10" s="25" customFormat="1" x14ac:dyDescent="0.2">
      <c r="A90" s="9"/>
      <c r="B90" s="9"/>
      <c r="C90" s="10" t="s">
        <v>14</v>
      </c>
      <c r="D90" s="4">
        <v>932411963</v>
      </c>
      <c r="E90" s="4">
        <v>0</v>
      </c>
      <c r="F90" s="4">
        <f t="shared" si="12"/>
        <v>932411963</v>
      </c>
      <c r="G90" s="4">
        <v>175287250</v>
      </c>
      <c r="H90" s="4">
        <v>175287250</v>
      </c>
      <c r="I90" s="4">
        <f t="shared" si="13"/>
        <v>757124713</v>
      </c>
      <c r="J90" s="7"/>
    </row>
    <row r="91" spans="1:10" s="25" customFormat="1" x14ac:dyDescent="0.2">
      <c r="A91" s="9"/>
      <c r="B91" s="9"/>
      <c r="C91" s="10" t="s">
        <v>49</v>
      </c>
      <c r="D91" s="4">
        <v>275481849</v>
      </c>
      <c r="E91" s="4">
        <v>59173588</v>
      </c>
      <c r="F91" s="4">
        <f t="shared" si="12"/>
        <v>334655437</v>
      </c>
      <c r="G91" s="4">
        <v>0</v>
      </c>
      <c r="H91" s="4">
        <v>0</v>
      </c>
      <c r="I91" s="4">
        <f t="shared" si="13"/>
        <v>334655437</v>
      </c>
      <c r="J91" s="7"/>
    </row>
    <row r="92" spans="1:10" s="25" customFormat="1" ht="12.75" customHeight="1" x14ac:dyDescent="0.2">
      <c r="A92" s="9"/>
      <c r="B92" s="9"/>
      <c r="C92" s="10" t="s">
        <v>50</v>
      </c>
      <c r="D92" s="4">
        <v>0</v>
      </c>
      <c r="E92" s="4">
        <v>0</v>
      </c>
      <c r="F92" s="4">
        <f t="shared" si="12"/>
        <v>0</v>
      </c>
      <c r="G92" s="4">
        <v>0</v>
      </c>
      <c r="H92" s="4">
        <v>0</v>
      </c>
      <c r="I92" s="4">
        <f t="shared" si="13"/>
        <v>0</v>
      </c>
      <c r="J92" s="7"/>
    </row>
    <row r="93" spans="1:10" s="25" customFormat="1" x14ac:dyDescent="0.2">
      <c r="A93" s="9"/>
      <c r="B93" s="9"/>
      <c r="C93" s="10" t="s">
        <v>51</v>
      </c>
      <c r="D93" s="4">
        <v>16192801178</v>
      </c>
      <c r="E93" s="4">
        <v>1808090</v>
      </c>
      <c r="F93" s="4">
        <f t="shared" si="12"/>
        <v>16194609268</v>
      </c>
      <c r="G93" s="4">
        <v>4672088153</v>
      </c>
      <c r="H93" s="4">
        <v>4672088153</v>
      </c>
      <c r="I93" s="4">
        <f t="shared" si="13"/>
        <v>11522521115</v>
      </c>
      <c r="J93" s="7"/>
    </row>
    <row r="94" spans="1:10" s="25" customFormat="1" x14ac:dyDescent="0.2">
      <c r="A94" s="9"/>
      <c r="B94" s="9"/>
      <c r="C94" s="21" t="s">
        <v>52</v>
      </c>
      <c r="D94" s="5">
        <f>SUM(D95:D96)</f>
        <v>0</v>
      </c>
      <c r="E94" s="5">
        <f>SUM(E95:E96)</f>
        <v>0</v>
      </c>
      <c r="F94" s="5">
        <f t="shared" ref="F94:H94" si="16">SUM(F95:F96)</f>
        <v>0</v>
      </c>
      <c r="G94" s="5">
        <f t="shared" si="16"/>
        <v>0</v>
      </c>
      <c r="H94" s="5">
        <f t="shared" si="16"/>
        <v>0</v>
      </c>
      <c r="I94" s="5">
        <f>F94-G94</f>
        <v>0</v>
      </c>
      <c r="J94" s="7"/>
    </row>
    <row r="95" spans="1:10" s="25" customFormat="1" x14ac:dyDescent="0.2">
      <c r="A95" s="20"/>
      <c r="B95" s="20"/>
      <c r="C95" s="10" t="s">
        <v>53</v>
      </c>
      <c r="D95" s="4">
        <v>0</v>
      </c>
      <c r="E95" s="4">
        <v>0</v>
      </c>
      <c r="F95" s="4">
        <f t="shared" si="12"/>
        <v>0</v>
      </c>
      <c r="G95" s="4">
        <v>0</v>
      </c>
      <c r="H95" s="4">
        <v>0</v>
      </c>
      <c r="I95" s="4">
        <f t="shared" ref="I95:I96" si="17">F95-G95</f>
        <v>0</v>
      </c>
      <c r="J95" s="7"/>
    </row>
    <row r="96" spans="1:10" s="25" customFormat="1" ht="25.5" x14ac:dyDescent="0.2">
      <c r="A96" s="20"/>
      <c r="B96" s="20"/>
      <c r="C96" s="10" t="s">
        <v>54</v>
      </c>
      <c r="D96" s="4">
        <v>0</v>
      </c>
      <c r="E96" s="4">
        <v>0</v>
      </c>
      <c r="F96" s="4">
        <f t="shared" si="12"/>
        <v>0</v>
      </c>
      <c r="G96" s="4">
        <v>0</v>
      </c>
      <c r="H96" s="4">
        <v>0</v>
      </c>
      <c r="I96" s="4">
        <f t="shared" si="17"/>
        <v>0</v>
      </c>
      <c r="J96" s="7"/>
    </row>
    <row r="97" spans="1:10" s="25" customFormat="1" x14ac:dyDescent="0.2">
      <c r="A97" s="22"/>
      <c r="B97" s="22"/>
      <c r="C97" s="22" t="s">
        <v>55</v>
      </c>
      <c r="D97" s="5">
        <f>SUM(D98:D99)</f>
        <v>0</v>
      </c>
      <c r="E97" s="5">
        <f>SUM(E98:E99)</f>
        <v>0</v>
      </c>
      <c r="F97" s="5">
        <f>SUM(F98:F99)</f>
        <v>0</v>
      </c>
      <c r="G97" s="5">
        <f>SUM(G98:G99)</f>
        <v>0</v>
      </c>
      <c r="H97" s="5">
        <f>SUM(H98:H99)</f>
        <v>0</v>
      </c>
      <c r="I97" s="5">
        <f>F97-G97</f>
        <v>0</v>
      </c>
      <c r="J97" s="7"/>
    </row>
    <row r="98" spans="1:10" s="25" customFormat="1" x14ac:dyDescent="0.2">
      <c r="A98" s="9"/>
      <c r="B98" s="9"/>
      <c r="C98" s="10" t="s">
        <v>56</v>
      </c>
      <c r="D98" s="4">
        <v>0</v>
      </c>
      <c r="E98" s="4">
        <v>0</v>
      </c>
      <c r="F98" s="4">
        <f t="shared" ref="F98:F99" si="18">D98+E98</f>
        <v>0</v>
      </c>
      <c r="G98" s="4">
        <v>0</v>
      </c>
      <c r="H98" s="4">
        <v>0</v>
      </c>
      <c r="I98" s="4">
        <f t="shared" ref="I98:I99" si="19">F98-G98</f>
        <v>0</v>
      </c>
      <c r="J98" s="7"/>
    </row>
    <row r="99" spans="1:10" s="25" customFormat="1" x14ac:dyDescent="0.2">
      <c r="A99" s="9"/>
      <c r="B99" s="9"/>
      <c r="C99" s="10" t="s">
        <v>57</v>
      </c>
      <c r="D99" s="4">
        <v>0</v>
      </c>
      <c r="E99" s="4">
        <v>0</v>
      </c>
      <c r="F99" s="4">
        <f t="shared" si="18"/>
        <v>0</v>
      </c>
      <c r="G99" s="4">
        <v>0</v>
      </c>
      <c r="H99" s="4">
        <v>0</v>
      </c>
      <c r="I99" s="4">
        <f t="shared" si="19"/>
        <v>0</v>
      </c>
      <c r="J99" s="7"/>
    </row>
    <row r="100" spans="1:10" s="25" customFormat="1" x14ac:dyDescent="0.2">
      <c r="A100" s="22"/>
      <c r="B100" s="22"/>
      <c r="C100" s="22" t="s">
        <v>58</v>
      </c>
      <c r="D100" s="5">
        <f>SUM(D101:D106)</f>
        <v>1292808571</v>
      </c>
      <c r="E100" s="5">
        <f>SUM(E101:E106)</f>
        <v>-78336007</v>
      </c>
      <c r="F100" s="5">
        <f>SUM(F101:F106)</f>
        <v>1214472564</v>
      </c>
      <c r="G100" s="5">
        <f>SUM(G101:G106)</f>
        <v>191591727</v>
      </c>
      <c r="H100" s="5">
        <f>SUM(H101:H106)</f>
        <v>191591727</v>
      </c>
      <c r="I100" s="5">
        <f>F100-G100</f>
        <v>1022880837</v>
      </c>
      <c r="J100" s="7"/>
    </row>
    <row r="101" spans="1:10" s="25" customFormat="1" ht="25.5" x14ac:dyDescent="0.2">
      <c r="A101" s="9"/>
      <c r="B101" s="9"/>
      <c r="C101" s="10" t="s">
        <v>59</v>
      </c>
      <c r="D101" s="4">
        <v>0</v>
      </c>
      <c r="E101" s="4">
        <v>0</v>
      </c>
      <c r="F101" s="4">
        <f t="shared" ref="F101:F106" si="20">D101+E101</f>
        <v>0</v>
      </c>
      <c r="G101" s="4">
        <v>0</v>
      </c>
      <c r="H101" s="4">
        <v>0</v>
      </c>
      <c r="I101" s="4">
        <f t="shared" ref="I101:I106" si="21">F101-G101</f>
        <v>0</v>
      </c>
      <c r="J101" s="7"/>
    </row>
    <row r="102" spans="1:10" s="25" customFormat="1" x14ac:dyDescent="0.2">
      <c r="A102" s="9"/>
      <c r="B102" s="9"/>
      <c r="C102" s="10" t="s">
        <v>60</v>
      </c>
      <c r="D102" s="4">
        <v>0</v>
      </c>
      <c r="E102" s="4">
        <v>0</v>
      </c>
      <c r="F102" s="4">
        <f t="shared" si="20"/>
        <v>0</v>
      </c>
      <c r="G102" s="4">
        <v>0</v>
      </c>
      <c r="H102" s="4">
        <v>0</v>
      </c>
      <c r="I102" s="4">
        <f t="shared" si="21"/>
        <v>0</v>
      </c>
      <c r="J102" s="7"/>
    </row>
    <row r="103" spans="1:10" s="25" customFormat="1" x14ac:dyDescent="0.2">
      <c r="A103" s="9"/>
      <c r="B103" s="9"/>
      <c r="C103" s="10" t="s">
        <v>61</v>
      </c>
      <c r="D103" s="4">
        <v>94273244</v>
      </c>
      <c r="E103" s="4">
        <v>-3000000</v>
      </c>
      <c r="F103" s="4">
        <f t="shared" si="20"/>
        <v>91273244</v>
      </c>
      <c r="G103" s="4">
        <v>0</v>
      </c>
      <c r="H103" s="4">
        <v>0</v>
      </c>
      <c r="I103" s="4">
        <f t="shared" si="21"/>
        <v>91273244</v>
      </c>
      <c r="J103" s="7"/>
    </row>
    <row r="104" spans="1:10" s="25" customFormat="1" x14ac:dyDescent="0.2">
      <c r="A104" s="9"/>
      <c r="B104" s="9"/>
      <c r="C104" s="10" t="s">
        <v>62</v>
      </c>
      <c r="D104" s="4">
        <v>0</v>
      </c>
      <c r="E104" s="4">
        <v>0</v>
      </c>
      <c r="F104" s="4">
        <f t="shared" si="20"/>
        <v>0</v>
      </c>
      <c r="G104" s="4">
        <v>0</v>
      </c>
      <c r="H104" s="4">
        <v>0</v>
      </c>
      <c r="I104" s="4">
        <f t="shared" si="21"/>
        <v>0</v>
      </c>
      <c r="J104" s="7"/>
    </row>
    <row r="105" spans="1:10" s="25" customFormat="1" ht="38.25" x14ac:dyDescent="0.2">
      <c r="A105" s="9"/>
      <c r="B105" s="9"/>
      <c r="C105" s="10" t="s">
        <v>63</v>
      </c>
      <c r="D105" s="4">
        <v>0</v>
      </c>
      <c r="E105" s="4">
        <v>0</v>
      </c>
      <c r="F105" s="4">
        <f>D105+E105</f>
        <v>0</v>
      </c>
      <c r="G105" s="4">
        <v>0</v>
      </c>
      <c r="H105" s="4">
        <v>0</v>
      </c>
      <c r="I105" s="4">
        <f>F105-G105</f>
        <v>0</v>
      </c>
      <c r="J105" s="7"/>
    </row>
    <row r="106" spans="1:10" s="25" customFormat="1" x14ac:dyDescent="0.2">
      <c r="A106" s="9"/>
      <c r="B106" s="9"/>
      <c r="C106" s="10" t="s">
        <v>64</v>
      </c>
      <c r="D106" s="4">
        <v>1198535327</v>
      </c>
      <c r="E106" s="4">
        <v>-75336007</v>
      </c>
      <c r="F106" s="4">
        <f t="shared" si="20"/>
        <v>1123199320</v>
      </c>
      <c r="G106" s="4">
        <v>191591727</v>
      </c>
      <c r="H106" s="4">
        <v>191591727</v>
      </c>
      <c r="I106" s="4">
        <f t="shared" si="21"/>
        <v>931607593</v>
      </c>
      <c r="J106" s="7"/>
    </row>
    <row r="107" spans="1:10" s="25" customFormat="1" ht="2.1" customHeight="1" x14ac:dyDescent="0.2">
      <c r="A107" s="20"/>
      <c r="B107" s="20"/>
      <c r="C107" s="10"/>
      <c r="D107" s="4"/>
      <c r="E107" s="4"/>
      <c r="F107" s="4"/>
      <c r="G107" s="4"/>
      <c r="H107" s="4"/>
      <c r="I107" s="4"/>
      <c r="J107" s="7"/>
    </row>
    <row r="108" spans="1:10" s="32" customFormat="1" x14ac:dyDescent="0.25">
      <c r="A108" s="48" t="s">
        <v>16</v>
      </c>
      <c r="B108" s="48"/>
      <c r="C108" s="48"/>
      <c r="D108" s="30">
        <f>SUM(D59+D10)</f>
        <v>75448067624</v>
      </c>
      <c r="E108" s="30">
        <f>SUM(E59+E10)</f>
        <v>-356407804</v>
      </c>
      <c r="F108" s="30">
        <f>SUM(F59+F10)</f>
        <v>75091659820</v>
      </c>
      <c r="G108" s="30">
        <f>SUM(G59+G10)</f>
        <v>16081989772</v>
      </c>
      <c r="H108" s="30">
        <f>SUM(H59+H10)</f>
        <v>15905779378</v>
      </c>
      <c r="I108" s="30">
        <f>F108-G108</f>
        <v>59009670048</v>
      </c>
      <c r="J108" s="31"/>
    </row>
    <row r="109" spans="1:10" s="25" customFormat="1" x14ac:dyDescent="0.2">
      <c r="A109" s="46" t="s">
        <v>2</v>
      </c>
      <c r="B109" s="46"/>
      <c r="C109" s="46"/>
      <c r="D109" s="33"/>
      <c r="E109" s="33"/>
      <c r="F109" s="33"/>
      <c r="G109" s="33"/>
      <c r="H109" s="33"/>
      <c r="I109" s="33"/>
      <c r="J109" s="7"/>
    </row>
    <row r="110" spans="1:10" x14ac:dyDescent="0.2">
      <c r="F110" s="35"/>
      <c r="G110" s="35"/>
      <c r="H110" s="35"/>
    </row>
  </sheetData>
  <mergeCells count="13">
    <mergeCell ref="A6:I6"/>
    <mergeCell ref="A1:I1"/>
    <mergeCell ref="A2:I2"/>
    <mergeCell ref="A3:I3"/>
    <mergeCell ref="A4:I4"/>
    <mergeCell ref="A5:I5"/>
    <mergeCell ref="A109:C109"/>
    <mergeCell ref="A7:C8"/>
    <mergeCell ref="D7:H7"/>
    <mergeCell ref="I7:I8"/>
    <mergeCell ref="A10:C10"/>
    <mergeCell ref="A59:C59"/>
    <mergeCell ref="A108:C10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2021-05-17T21:02:46Z</dcterms:modified>
</cp:coreProperties>
</file>