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95" yWindow="4590" windowWidth="19440" windowHeight="6270"/>
  </bookViews>
  <sheets>
    <sheet name="Programática Gobierno" sheetId="42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42" l="1"/>
  <c r="G44" i="42"/>
  <c r="E44" i="42"/>
  <c r="D44" i="42"/>
  <c r="G43" i="42"/>
  <c r="H43" i="42"/>
  <c r="E43" i="42"/>
  <c r="D43" i="42"/>
  <c r="F34" i="42"/>
  <c r="F35" i="42"/>
  <c r="F48" i="42"/>
  <c r="I48" i="42"/>
  <c r="F47" i="42"/>
  <c r="I47" i="42"/>
  <c r="F46" i="42"/>
  <c r="I46" i="42"/>
  <c r="F44" i="42"/>
  <c r="F41" i="42"/>
  <c r="I41" i="42"/>
  <c r="F40" i="42"/>
  <c r="I40" i="42"/>
  <c r="F39" i="42"/>
  <c r="F38" i="42"/>
  <c r="I38" i="42"/>
  <c r="H37" i="42"/>
  <c r="G37" i="42"/>
  <c r="E37" i="42"/>
  <c r="D37" i="42"/>
  <c r="F33" i="42"/>
  <c r="I34" i="42"/>
  <c r="H33" i="42"/>
  <c r="G33" i="42"/>
  <c r="E33" i="42"/>
  <c r="D33" i="42"/>
  <c r="F31" i="42"/>
  <c r="I31" i="42"/>
  <c r="F30" i="42"/>
  <c r="I30" i="42"/>
  <c r="F29" i="42"/>
  <c r="I29" i="42"/>
  <c r="H28" i="42"/>
  <c r="G28" i="42"/>
  <c r="E28" i="42"/>
  <c r="D28" i="42"/>
  <c r="F26" i="42"/>
  <c r="I26" i="42"/>
  <c r="F25" i="42"/>
  <c r="I25" i="42"/>
  <c r="F24" i="42"/>
  <c r="I24" i="42"/>
  <c r="F23" i="42"/>
  <c r="I23" i="42"/>
  <c r="F22" i="42"/>
  <c r="I22" i="42"/>
  <c r="F21" i="42"/>
  <c r="I21" i="42"/>
  <c r="F20" i="42"/>
  <c r="I20" i="42"/>
  <c r="F19" i="42"/>
  <c r="I19" i="42"/>
  <c r="H18" i="42"/>
  <c r="G18" i="42"/>
  <c r="G14" i="42"/>
  <c r="G12" i="42"/>
  <c r="G10" i="42"/>
  <c r="E18" i="42"/>
  <c r="D18" i="42"/>
  <c r="F16" i="42"/>
  <c r="F15" i="42"/>
  <c r="I15" i="42"/>
  <c r="H14" i="42"/>
  <c r="E14" i="42"/>
  <c r="D14" i="42"/>
  <c r="I44" i="42"/>
  <c r="I43" i="42"/>
  <c r="F43" i="42"/>
  <c r="D12" i="42"/>
  <c r="D10" i="42"/>
  <c r="E12" i="42"/>
  <c r="E10" i="42"/>
  <c r="H12" i="42"/>
  <c r="H10" i="42"/>
  <c r="F37" i="42"/>
  <c r="I28" i="42"/>
  <c r="F14" i="42"/>
  <c r="I35" i="42"/>
  <c r="I33" i="42"/>
  <c r="F28" i="42"/>
  <c r="I18" i="42"/>
  <c r="F18" i="42"/>
  <c r="I16" i="42"/>
  <c r="I14" i="42"/>
  <c r="I39" i="42"/>
  <c r="I37" i="42"/>
  <c r="F12" i="42"/>
  <c r="F10" i="42"/>
  <c r="I12" i="42"/>
  <c r="I10" i="42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<sst xmlns="http://schemas.openxmlformats.org/spreadsheetml/2006/main" count="47" uniqueCount="47">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</sst>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topLeftCell="A3" workbookViewId="0">
      <selection activeCell="H10" sqref="H10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75448067625</v>
      </c>
      <c r="E10" s="9">
        <f t="shared" si="0"/>
        <v>-356407805</v>
      </c>
      <c r="F10" s="9">
        <f t="shared" si="0"/>
        <v>75091659820</v>
      </c>
      <c r="G10" s="9">
        <f t="shared" si="0"/>
        <v>16081449772</v>
      </c>
      <c r="H10" s="9">
        <f t="shared" si="0"/>
        <v>15905779378</v>
      </c>
      <c r="I10" s="9">
        <f t="shared" si="0"/>
        <v>59010210048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x14ac:dyDescent="0.2">
      <c r="A12" s="39" t="s">
        <v>14</v>
      </c>
      <c r="B12" s="39"/>
      <c r="C12" s="39"/>
      <c r="D12" s="3">
        <f>SUM(D14,D18,D28,D33,D37,D43)</f>
        <v>65203824886</v>
      </c>
      <c r="E12" s="3">
        <f t="shared" ref="E12:I12" si="1">SUM(E14,E18,E28,E33,E37,E43)</f>
        <v>-479537540</v>
      </c>
      <c r="F12" s="3">
        <f t="shared" si="1"/>
        <v>64724287346</v>
      </c>
      <c r="G12" s="3">
        <f t="shared" si="1"/>
        <v>13391226014</v>
      </c>
      <c r="H12" s="3">
        <f t="shared" si="1"/>
        <v>13240427064</v>
      </c>
      <c r="I12" s="3">
        <f t="shared" si="1"/>
        <v>51333061332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1193195633</v>
      </c>
      <c r="E14" s="3">
        <f t="shared" si="2"/>
        <v>4708046</v>
      </c>
      <c r="F14" s="3">
        <f t="shared" si="2"/>
        <v>1197903679</v>
      </c>
      <c r="G14" s="3">
        <f t="shared" si="2"/>
        <v>268077385</v>
      </c>
      <c r="H14" s="3">
        <f t="shared" si="2"/>
        <v>254457456</v>
      </c>
      <c r="I14" s="3">
        <f t="shared" si="2"/>
        <v>929826294</v>
      </c>
      <c r="J14" s="19"/>
    </row>
    <row r="15" spans="1:10" s="4" customFormat="1" ht="12.75" customHeight="1" x14ac:dyDescent="0.2">
      <c r="C15" s="15" t="s">
        <v>16</v>
      </c>
      <c r="D15" s="5">
        <v>1193195633</v>
      </c>
      <c r="E15" s="5">
        <v>4708046</v>
      </c>
      <c r="F15" s="5">
        <f>D15+E15</f>
        <v>1197903679</v>
      </c>
      <c r="G15" s="5">
        <v>268077385</v>
      </c>
      <c r="H15" s="5">
        <v>254457456</v>
      </c>
      <c r="I15" s="5">
        <f>F15-G15</f>
        <v>929826294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3">SUM(D19:D26)</f>
        <v>44695616399</v>
      </c>
      <c r="E18" s="3">
        <f t="shared" si="3"/>
        <v>-168523498</v>
      </c>
      <c r="F18" s="3">
        <f t="shared" si="3"/>
        <v>44527092901</v>
      </c>
      <c r="G18" s="3">
        <f t="shared" si="3"/>
        <v>7919092774</v>
      </c>
      <c r="H18" s="3">
        <f t="shared" si="3"/>
        <v>7795089862</v>
      </c>
      <c r="I18" s="3">
        <f t="shared" si="3"/>
        <v>36608000127</v>
      </c>
      <c r="J18" s="19"/>
    </row>
    <row r="19" spans="2:10" s="4" customFormat="1" ht="12.75" customHeight="1" x14ac:dyDescent="0.2">
      <c r="C19" s="15" t="s">
        <v>19</v>
      </c>
      <c r="D19" s="5">
        <v>41034876494</v>
      </c>
      <c r="E19" s="5">
        <v>-258960445</v>
      </c>
      <c r="F19" s="5">
        <f t="shared" ref="F19:F26" si="4">D19+E19</f>
        <v>40775916049</v>
      </c>
      <c r="G19" s="5">
        <v>7719354305</v>
      </c>
      <c r="H19" s="5">
        <v>7616326043</v>
      </c>
      <c r="I19" s="5">
        <f t="shared" ref="I19:I26" si="5">F19-G19</f>
        <v>33056561744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4"/>
        <v>0</v>
      </c>
      <c r="G20" s="5">
        <v>0</v>
      </c>
      <c r="H20" s="5">
        <v>0</v>
      </c>
      <c r="I20" s="5">
        <f t="shared" si="5"/>
        <v>0</v>
      </c>
      <c r="J20" s="19"/>
    </row>
    <row r="21" spans="2:10" s="4" customFormat="1" ht="12.75" customHeight="1" x14ac:dyDescent="0.2">
      <c r="C21" s="15" t="s">
        <v>21</v>
      </c>
      <c r="D21" s="5">
        <v>32165212</v>
      </c>
      <c r="E21" s="5">
        <v>-58894</v>
      </c>
      <c r="F21" s="5">
        <f t="shared" si="4"/>
        <v>32106318</v>
      </c>
      <c r="G21" s="5">
        <v>4138403</v>
      </c>
      <c r="H21" s="5">
        <v>3875961</v>
      </c>
      <c r="I21" s="5">
        <f t="shared" si="5"/>
        <v>27967915</v>
      </c>
      <c r="J21" s="19"/>
    </row>
    <row r="22" spans="2:10" s="4" customFormat="1" ht="12.75" customHeight="1" x14ac:dyDescent="0.2">
      <c r="C22" s="15" t="s">
        <v>22</v>
      </c>
      <c r="D22" s="5">
        <v>417558005</v>
      </c>
      <c r="E22" s="5">
        <v>1389657</v>
      </c>
      <c r="F22" s="5">
        <f t="shared" si="4"/>
        <v>418947662</v>
      </c>
      <c r="G22" s="5">
        <v>37451652</v>
      </c>
      <c r="H22" s="5">
        <v>35786788</v>
      </c>
      <c r="I22" s="5">
        <f t="shared" si="5"/>
        <v>381496010</v>
      </c>
      <c r="J22" s="19"/>
    </row>
    <row r="23" spans="2:10" s="4" customFormat="1" ht="12.75" customHeight="1" x14ac:dyDescent="0.2">
      <c r="C23" s="15" t="s">
        <v>23</v>
      </c>
      <c r="D23" s="5">
        <v>218690427</v>
      </c>
      <c r="E23" s="5">
        <v>0</v>
      </c>
      <c r="F23" s="5">
        <f t="shared" si="4"/>
        <v>218690427</v>
      </c>
      <c r="G23" s="5">
        <v>39536126</v>
      </c>
      <c r="H23" s="5">
        <v>37010500</v>
      </c>
      <c r="I23" s="5">
        <f t="shared" si="5"/>
        <v>179154301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19"/>
    </row>
    <row r="25" spans="2:10" s="4" customFormat="1" ht="12.75" customHeight="1" x14ac:dyDescent="0.2">
      <c r="C25" s="15" t="s">
        <v>25</v>
      </c>
      <c r="D25" s="5">
        <v>144949765</v>
      </c>
      <c r="E25" s="5">
        <v>19774320</v>
      </c>
      <c r="F25" s="5">
        <f t="shared" si="4"/>
        <v>164724085</v>
      </c>
      <c r="G25" s="5">
        <v>25612069</v>
      </c>
      <c r="H25" s="5">
        <v>24374652</v>
      </c>
      <c r="I25" s="5">
        <f t="shared" si="5"/>
        <v>139112016</v>
      </c>
      <c r="J25" s="19"/>
    </row>
    <row r="26" spans="2:10" s="4" customFormat="1" ht="12.75" customHeight="1" x14ac:dyDescent="0.2">
      <c r="C26" s="6" t="s">
        <v>26</v>
      </c>
      <c r="D26" s="5">
        <v>2847376496</v>
      </c>
      <c r="E26" s="5">
        <v>69331864</v>
      </c>
      <c r="F26" s="5">
        <f t="shared" si="4"/>
        <v>2916708360</v>
      </c>
      <c r="G26" s="5">
        <v>93000219</v>
      </c>
      <c r="H26" s="5">
        <v>77715918</v>
      </c>
      <c r="I26" s="5">
        <f t="shared" si="5"/>
        <v>2823708141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6">SUM(D29:D31)</f>
        <v>16754708094</v>
      </c>
      <c r="E28" s="3">
        <f t="shared" si="6"/>
        <v>363739392</v>
      </c>
      <c r="F28" s="3">
        <f t="shared" si="6"/>
        <v>17118447486</v>
      </c>
      <c r="G28" s="3">
        <f t="shared" si="6"/>
        <v>4793319233</v>
      </c>
      <c r="H28" s="3">
        <f t="shared" si="6"/>
        <v>4783419691</v>
      </c>
      <c r="I28" s="3">
        <f t="shared" si="6"/>
        <v>12325128253</v>
      </c>
      <c r="J28" s="19"/>
    </row>
    <row r="29" spans="2:10" s="4" customFormat="1" ht="12.75" customHeight="1" x14ac:dyDescent="0.2">
      <c r="C29" s="15" t="s">
        <v>28</v>
      </c>
      <c r="D29" s="5">
        <v>16554780152</v>
      </c>
      <c r="E29" s="5">
        <v>359654582</v>
      </c>
      <c r="F29" s="5">
        <f>D29+E29</f>
        <v>16914434734</v>
      </c>
      <c r="G29" s="5">
        <v>4754784013</v>
      </c>
      <c r="H29" s="5">
        <v>4747618968</v>
      </c>
      <c r="I29" s="5">
        <f>F29-G29</f>
        <v>12159650721</v>
      </c>
      <c r="J29" s="19"/>
    </row>
    <row r="30" spans="2:10" s="4" customFormat="1" ht="12.75" customHeight="1" x14ac:dyDescent="0.2">
      <c r="C30" s="15" t="s">
        <v>29</v>
      </c>
      <c r="D30" s="5">
        <v>199927942</v>
      </c>
      <c r="E30" s="5">
        <v>4084810</v>
      </c>
      <c r="F30" s="5">
        <f>D30+E30</f>
        <v>204012752</v>
      </c>
      <c r="G30" s="5">
        <v>38535220</v>
      </c>
      <c r="H30" s="5">
        <v>35800723</v>
      </c>
      <c r="I30" s="5">
        <f>F30-G30</f>
        <v>165477532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7">SUM(D34:D35)</f>
        <v>179589492</v>
      </c>
      <c r="E33" s="3">
        <f t="shared" si="7"/>
        <v>-410365</v>
      </c>
      <c r="F33" s="3">
        <f t="shared" si="7"/>
        <v>179179127</v>
      </c>
      <c r="G33" s="3">
        <f t="shared" si="7"/>
        <v>5152231</v>
      </c>
      <c r="H33" s="3">
        <f t="shared" si="7"/>
        <v>3143726</v>
      </c>
      <c r="I33" s="3">
        <f t="shared" si="7"/>
        <v>174026896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179589492</v>
      </c>
      <c r="E35" s="5">
        <v>-410365</v>
      </c>
      <c r="F35" s="5">
        <f>D35+E35</f>
        <v>179179127</v>
      </c>
      <c r="G35" s="5">
        <v>5152231</v>
      </c>
      <c r="H35" s="5">
        <v>3143726</v>
      </c>
      <c r="I35" s="5">
        <f>F35-G35</f>
        <v>174026896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8">SUM(D38:D41)</f>
        <v>0</v>
      </c>
      <c r="E37" s="3">
        <f t="shared" si="8"/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9">SUM(D44:D44)</f>
        <v>2380715268</v>
      </c>
      <c r="E43" s="3">
        <f t="shared" si="9"/>
        <v>-679051115</v>
      </c>
      <c r="F43" s="3">
        <f t="shared" si="9"/>
        <v>1701664153</v>
      </c>
      <c r="G43" s="3">
        <f t="shared" si="9"/>
        <v>405584391</v>
      </c>
      <c r="H43" s="3">
        <f t="shared" si="9"/>
        <v>404316329</v>
      </c>
      <c r="I43" s="3">
        <f t="shared" si="9"/>
        <v>1296079762</v>
      </c>
      <c r="J43" s="19"/>
    </row>
    <row r="44" spans="1:10" s="4" customFormat="1" ht="12.75" customHeight="1" x14ac:dyDescent="0.2">
      <c r="C44" s="15" t="s">
        <v>44</v>
      </c>
      <c r="D44" s="5">
        <f>2334712914+46002354</f>
        <v>2380715268</v>
      </c>
      <c r="E44" s="5">
        <f>-681529446+2478331</f>
        <v>-679051115</v>
      </c>
      <c r="F44" s="5">
        <f>D44+E44</f>
        <v>1701664153</v>
      </c>
      <c r="G44" s="5">
        <f>397194163+8390228</f>
        <v>405584391</v>
      </c>
      <c r="H44" s="5">
        <f>396825653+7490676</f>
        <v>404316329</v>
      </c>
      <c r="I44" s="5">
        <f>F44-G44</f>
        <v>1296079762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7287684418</v>
      </c>
      <c r="E46" s="3">
        <v>0</v>
      </c>
      <c r="F46" s="3">
        <f>D46+E46</f>
        <v>7287684418</v>
      </c>
      <c r="G46" s="3">
        <v>1950525301</v>
      </c>
      <c r="H46" s="3">
        <v>1925653857</v>
      </c>
      <c r="I46" s="3">
        <f>F46-G46</f>
        <v>5337159117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2932114997</v>
      </c>
      <c r="E47" s="3">
        <v>122071264</v>
      </c>
      <c r="F47" s="3">
        <f>D47+E47</f>
        <v>3054186261</v>
      </c>
      <c r="G47" s="3">
        <v>739680647</v>
      </c>
      <c r="H47" s="3">
        <v>739680647</v>
      </c>
      <c r="I47" s="3">
        <f>F47-G47</f>
        <v>2314505614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24443324</v>
      </c>
      <c r="E48" s="3">
        <v>1058471</v>
      </c>
      <c r="F48" s="3">
        <f>D48+E48</f>
        <v>25501795</v>
      </c>
      <c r="G48" s="3">
        <v>17810</v>
      </c>
      <c r="H48" s="3">
        <v>17810</v>
      </c>
      <c r="I48" s="3">
        <f>F48-G48</f>
        <v>25483985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9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10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Programática Gobierno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2018-11-07T20:22:13Z</cp:lastPrinted>
  <dcterms:created xsi:type="dcterms:W3CDTF">2016-05-11T16:34:31Z</dcterms:created>
  <dcterms:modified xsi:type="dcterms:W3CDTF">2021-05-07T18:08:01Z</dcterms:modified>
</cp:coreProperties>
</file>