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4 Clasif Admitiva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5" l="1"/>
  <c r="G59" i="5" s="1"/>
  <c r="D58" i="5"/>
  <c r="G58" i="5" s="1"/>
  <c r="D57" i="5"/>
  <c r="G57" i="5" s="1"/>
  <c r="D56" i="5"/>
  <c r="G56" i="5" s="1"/>
  <c r="D55" i="5"/>
  <c r="G55" i="5" s="1"/>
  <c r="D54" i="5"/>
  <c r="G54" i="5" s="1"/>
  <c r="F53" i="5"/>
  <c r="E53" i="5"/>
  <c r="C53" i="5"/>
  <c r="B53" i="5"/>
  <c r="D52" i="5"/>
  <c r="G52" i="5" s="1"/>
  <c r="D51" i="5"/>
  <c r="G51" i="5" s="1"/>
  <c r="F50" i="5"/>
  <c r="E50" i="5"/>
  <c r="C50" i="5"/>
  <c r="B50" i="5"/>
  <c r="D49" i="5"/>
  <c r="G49" i="5" s="1"/>
  <c r="D48" i="5"/>
  <c r="G48" i="5" s="1"/>
  <c r="F47" i="5"/>
  <c r="E47" i="5"/>
  <c r="C47" i="5"/>
  <c r="B47" i="5"/>
  <c r="D46" i="5"/>
  <c r="G46" i="5" s="1"/>
  <c r="D45" i="5"/>
  <c r="G45" i="5" s="1"/>
  <c r="D44" i="5"/>
  <c r="G44" i="5" s="1"/>
  <c r="D43" i="5"/>
  <c r="G43" i="5" s="1"/>
  <c r="D42" i="5"/>
  <c r="G42" i="5" s="1"/>
  <c r="D41" i="5"/>
  <c r="G41" i="5" s="1"/>
  <c r="D40" i="5"/>
  <c r="G40" i="5" s="1"/>
  <c r="D39" i="5"/>
  <c r="G39" i="5" s="1"/>
  <c r="D38" i="5"/>
  <c r="G38" i="5" s="1"/>
  <c r="D37" i="5"/>
  <c r="G37" i="5" s="1"/>
  <c r="D36" i="5"/>
  <c r="G36" i="5" s="1"/>
  <c r="D35" i="5"/>
  <c r="G35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F24" i="5"/>
  <c r="F13" i="5" s="1"/>
  <c r="E24" i="5"/>
  <c r="E13" i="5" s="1"/>
  <c r="C24" i="5"/>
  <c r="C13" i="5" s="1"/>
  <c r="B24" i="5"/>
  <c r="B13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4" i="5"/>
  <c r="G14" i="5" s="1"/>
  <c r="C11" i="5" l="1"/>
  <c r="E11" i="5"/>
  <c r="D50" i="5"/>
  <c r="G50" i="5" s="1"/>
  <c r="F11" i="5"/>
  <c r="B11" i="5"/>
  <c r="D47" i="5"/>
  <c r="G47" i="5" s="1"/>
  <c r="D24" i="5"/>
  <c r="G24" i="5" s="1"/>
  <c r="D13" i="5"/>
  <c r="D53" i="5"/>
  <c r="G53" i="5" s="1"/>
  <c r="G13" i="5" l="1"/>
  <c r="D11" i="5"/>
  <c r="G11" i="5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<sst xmlns="http://schemas.openxmlformats.org/spreadsheetml/2006/main" count="64" uniqueCount="64">
  <si>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</si>
  <si>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GOBIERNO ESTATAL</t>
  </si>
  <si>
    <t>DEL 1 DE ENERO AL 31 DE MARZO DE 2021</t>
  </si>
  <si>
    <t>AMPLIACIONES / REDUCCIONES</t>
  </si>
  <si>
    <t>MODIFICADO</t>
  </si>
  <si>
    <t>DEVENGADO</t>
  </si>
  <si>
    <t>ESTADO ANALÍTICO DEL EJERCICIO DEL PRESUPUESTO DE EGRESOS</t>
  </si>
  <si>
    <t>(Pesos)</t>
  </si>
  <si>
    <t>PRESUPUESTO DE EGRESOS</t>
  </si>
  <si>
    <t>SUBEJERCICIO</t>
  </si>
  <si>
    <t>APROBADO</t>
  </si>
  <si>
    <t>PAGADO</t>
  </si>
  <si>
    <t>3 = (1+2)</t>
  </si>
  <si>
    <t>6 = (3-4)</t>
  </si>
  <si>
    <t>TOTAL DEL GASTO</t>
  </si>
  <si>
    <t>EN CLASIFICACIÓN ADMINISTRATIVA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</si>
  <si>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</si>
  <si>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</si>
  <si>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</si>
  <si>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</si>
  <si>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</si>
  <si>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</si>
  <si>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</si>
  <si>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</si>
  <si>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</si>
  <si>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</si>
  <si>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</si>
  <si>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</si>
  <si>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</si>
  <si>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</si>
  <si>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</si>
  <si>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</si>
  <si>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</si>
  <si>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</si>
  <si>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</si>
  <si>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</si>
  <si>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</si>
  <si>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</si>
  <si>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</si>
  <si>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</si>
  <si>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Agrícultura,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</si>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</sst>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#\ ###\ ###\ ###;\ \(#\ ###\ ###\ ###\)"/>
    <numFmt numFmtId="168" formatCode="#\ ###\ ###\ ##0;\ 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8" fillId="3" borderId="5" xfId="7" applyFont="1" applyFill="1" applyBorder="1" applyAlignment="1">
      <alignment horizontal="center" vertical="center" wrapText="1"/>
    </xf>
    <xf numFmtId="0" fontId="8" fillId="3" borderId="6" xfId="7" applyFont="1" applyFill="1" applyBorder="1" applyAlignment="1">
      <alignment horizontal="center" vertical="center" wrapText="1"/>
    </xf>
    <xf numFmtId="0" fontId="0" fillId="0" borderId="0" xfId="0" applyFill="1"/>
    <xf numFmtId="4" fontId="9" fillId="0" borderId="0" xfId="8" applyNumberFormat="1" applyFont="1" applyFill="1"/>
    <xf numFmtId="168" fontId="2" fillId="0" borderId="0" xfId="7" applyNumberFormat="1" applyFont="1" applyFill="1" applyBorder="1" applyAlignment="1">
      <alignment horizontal="right" vertical="top"/>
    </xf>
    <xf numFmtId="168" fontId="10" fillId="0" borderId="0" xfId="7" applyNumberFormat="1" applyFont="1" applyFill="1" applyBorder="1" applyAlignment="1">
      <alignment horizontal="right" vertical="top"/>
    </xf>
    <xf numFmtId="0" fontId="8" fillId="3" borderId="3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horizontal="center" vertical="top"/>
    </xf>
    <xf numFmtId="168" fontId="11" fillId="0" borderId="0" xfId="7" applyNumberFormat="1" applyFont="1" applyFill="1" applyBorder="1" applyAlignment="1">
      <alignment horizontal="right" vertical="top"/>
    </xf>
    <xf numFmtId="0" fontId="10" fillId="0" borderId="0" xfId="7" applyFont="1" applyFill="1" applyBorder="1"/>
    <xf numFmtId="0" fontId="10" fillId="0" borderId="0" xfId="7" applyFont="1" applyFill="1"/>
    <xf numFmtId="168" fontId="11" fillId="0" borderId="0" xfId="7" applyNumberFormat="1" applyFont="1" applyFill="1" applyBorder="1"/>
    <xf numFmtId="0" fontId="11" fillId="0" borderId="0" xfId="7" applyFont="1" applyFill="1" applyBorder="1" applyAlignment="1">
      <alignment horizontal="center"/>
    </xf>
    <xf numFmtId="168" fontId="7" fillId="0" borderId="0" xfId="7" applyNumberFormat="1" applyFont="1" applyFill="1" applyBorder="1" applyAlignment="1">
      <alignment horizontal="right"/>
    </xf>
    <xf numFmtId="168" fontId="11" fillId="0" borderId="0" xfId="7" applyNumberFormat="1" applyFont="1" applyFill="1" applyBorder="1" applyAlignment="1">
      <alignment horizontal="right"/>
    </xf>
    <xf numFmtId="0" fontId="10" fillId="0" borderId="0" xfId="6" applyFont="1" applyFill="1" applyBorder="1" applyAlignment="1">
      <alignment horizontal="justify" vertical="top"/>
    </xf>
    <xf numFmtId="168" fontId="2" fillId="0" borderId="0" xfId="6" applyNumberFormat="1" applyFont="1" applyFill="1" applyBorder="1" applyAlignment="1">
      <alignment horizontal="right" vertical="top"/>
    </xf>
    <xf numFmtId="168" fontId="2" fillId="0" borderId="0" xfId="7" applyNumberFormat="1" applyFont="1" applyFill="1" applyBorder="1" applyAlignment="1">
      <alignment horizontal="right"/>
    </xf>
    <xf numFmtId="0" fontId="12" fillId="0" borderId="0" xfId="6" applyFont="1" applyFill="1" applyBorder="1" applyAlignment="1">
      <alignment horizontal="justify" vertical="top"/>
    </xf>
    <xf numFmtId="168" fontId="12" fillId="0" borderId="0" xfId="6" applyNumberFormat="1" applyFont="1" applyFill="1" applyBorder="1" applyAlignment="1">
      <alignment horizontal="right" vertical="top"/>
    </xf>
    <xf numFmtId="168" fontId="6" fillId="0" borderId="0" xfId="7" applyNumberFormat="1" applyFont="1" applyFill="1" applyBorder="1" applyAlignment="1">
      <alignment horizontal="right" vertical="top"/>
    </xf>
    <xf numFmtId="168" fontId="6" fillId="0" borderId="0" xfId="6" applyNumberFormat="1" applyFont="1" applyFill="1" applyBorder="1" applyAlignment="1">
      <alignment horizontal="right" vertical="top"/>
    </xf>
    <xf numFmtId="168" fontId="12" fillId="0" borderId="0" xfId="7" applyNumberFormat="1" applyFont="1" applyFill="1" applyBorder="1" applyAlignment="1">
      <alignment horizontal="right"/>
    </xf>
    <xf numFmtId="168" fontId="12" fillId="0" borderId="0" xfId="7" applyNumberFormat="1" applyFont="1" applyFill="1" applyBorder="1" applyAlignment="1">
      <alignment horizontal="right" vertical="top"/>
    </xf>
    <xf numFmtId="168" fontId="2" fillId="4" borderId="0" xfId="7" applyNumberFormat="1" applyFont="1" applyFill="1" applyBorder="1" applyAlignment="1">
      <alignment horizontal="right" vertical="top"/>
    </xf>
    <xf numFmtId="168" fontId="2" fillId="4" borderId="0" xfId="6" applyNumberFormat="1" applyFont="1" applyFill="1" applyBorder="1" applyAlignment="1">
      <alignment horizontal="right" vertical="top"/>
    </xf>
    <xf numFmtId="168" fontId="2" fillId="4" borderId="0" xfId="7" applyNumberFormat="1" applyFont="1" applyFill="1" applyBorder="1" applyAlignment="1">
      <alignment horizontal="right"/>
    </xf>
    <xf numFmtId="0" fontId="11" fillId="0" borderId="0" xfId="6" applyFont="1" applyFill="1" applyBorder="1" applyAlignment="1">
      <alignment horizontal="center" vertical="top"/>
    </xf>
    <xf numFmtId="168" fontId="7" fillId="0" borderId="0" xfId="6" applyNumberFormat="1" applyFont="1" applyFill="1" applyBorder="1" applyAlignment="1">
      <alignment horizontal="right" vertical="top"/>
    </xf>
    <xf numFmtId="168" fontId="2" fillId="4" borderId="0" xfId="6" applyNumberFormat="1" applyFont="1" applyFill="1" applyBorder="1" applyAlignment="1">
      <alignment horizontal="right"/>
    </xf>
    <xf numFmtId="0" fontId="11" fillId="0" borderId="0" xfId="6" applyFont="1" applyFill="1" applyBorder="1" applyAlignment="1">
      <alignment horizontal="center"/>
    </xf>
    <xf numFmtId="168" fontId="7" fillId="0" borderId="0" xfId="6" applyNumberFormat="1" applyFont="1" applyFill="1" applyBorder="1" applyAlignment="1">
      <alignment horizontal="right"/>
    </xf>
    <xf numFmtId="0" fontId="10" fillId="0" borderId="0" xfId="6" applyFont="1" applyFill="1" applyAlignment="1">
      <alignment horizontal="justify" vertical="top"/>
    </xf>
    <xf numFmtId="0" fontId="10" fillId="0" borderId="7" xfId="6" applyFont="1" applyFill="1" applyBorder="1" applyAlignment="1">
      <alignment horizontal="justify" vertical="top"/>
    </xf>
    <xf numFmtId="168" fontId="2" fillId="4" borderId="7" xfId="6" applyNumberFormat="1" applyFont="1" applyFill="1" applyBorder="1" applyAlignment="1">
      <alignment horizontal="right" vertical="top"/>
    </xf>
    <xf numFmtId="168" fontId="2" fillId="4" borderId="7" xfId="7" applyNumberFormat="1" applyFont="1" applyFill="1" applyBorder="1" applyAlignment="1">
      <alignment horizontal="right" vertical="top"/>
    </xf>
    <xf numFmtId="168" fontId="2" fillId="0" borderId="7" xfId="6" applyNumberFormat="1" applyFont="1" applyFill="1" applyBorder="1" applyAlignment="1">
      <alignment horizontal="right" vertical="top"/>
    </xf>
    <xf numFmtId="168" fontId="2" fillId="4" borderId="7" xfId="7" applyNumberFormat="1" applyFont="1" applyFill="1" applyBorder="1" applyAlignment="1">
      <alignment horizontal="right"/>
    </xf>
    <xf numFmtId="168" fontId="10" fillId="0" borderId="7" xfId="7" applyNumberFormat="1" applyFont="1" applyFill="1" applyBorder="1" applyAlignment="1">
      <alignment horizontal="right" vertical="top"/>
    </xf>
    <xf numFmtId="167" fontId="2" fillId="0" borderId="0" xfId="6" applyNumberFormat="1" applyFont="1" applyFill="1" applyBorder="1" applyAlignment="1">
      <alignment horizontal="right" vertical="top"/>
    </xf>
    <xf numFmtId="0" fontId="10" fillId="0" borderId="0" xfId="7" applyFont="1"/>
    <xf numFmtId="0" fontId="11" fillId="0" borderId="0" xfId="7" applyFont="1" applyFill="1" applyAlignment="1">
      <alignment vertical="top"/>
    </xf>
    <xf numFmtId="0" fontId="11" fillId="0" borderId="0" xfId="7" applyFont="1" applyFill="1"/>
    <xf numFmtId="168" fontId="11" fillId="0" borderId="0" xfId="7" applyNumberFormat="1" applyFont="1" applyFill="1"/>
    <xf numFmtId="0" fontId="12" fillId="0" borderId="0" xfId="7" applyFont="1" applyFill="1"/>
    <xf numFmtId="0" fontId="12" fillId="0" borderId="8" xfId="7" applyFont="1" applyFill="1" applyBorder="1" applyAlignment="1"/>
    <xf numFmtId="0" fontId="5" fillId="3" borderId="1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/>
    </xf>
    <xf numFmtId="0" fontId="5" fillId="3" borderId="5" xfId="7" applyFont="1" applyFill="1" applyBorder="1" applyAlignment="1">
      <alignment horizontal="center" vertical="center"/>
    </xf>
    <xf numFmtId="0" fontId="8" fillId="3" borderId="2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 vertical="center"/>
    </xf>
  </cellXfs>
  <cellStyles count="15">
    <cellStyle name="Millares 15 3" xfId="10"/>
    <cellStyle name="Normal" xfId="0" builtinId="0"/>
    <cellStyle name="Normal 12 2" xfId="12"/>
    <cellStyle name="Normal 12 3" xfId="7"/>
    <cellStyle name="Normal 12 3 2" xfId="9"/>
    <cellStyle name="Normal 12 4 3" xfId="13"/>
    <cellStyle name="Normal 13 2 2" xfId="11"/>
    <cellStyle name="Normal 13 2 3" xfId="8"/>
    <cellStyle name="Normal 2 2" xfId="2"/>
    <cellStyle name="Normal 2 2 2" xfId="5"/>
    <cellStyle name="Normal 2 4" xfId="14"/>
    <cellStyle name="Normal 3" xfId="3"/>
    <cellStyle name="Normal 3_1. Ingreso Público" xfId="6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workbookViewId="0">
      <selection activeCell="G60" sqref="A1:G60"/>
    </sheetView>
  </sheetViews>
  <sheetFormatPr baseColWidth="10" defaultRowHeight="15" x14ac:dyDescent="0.25"/>
  <cols>
    <col min="1" max="1" width="57.85546875" style="41" customWidth="1"/>
    <col min="2" max="7" width="14.7109375" style="41" customWidth="1"/>
  </cols>
  <sheetData>
    <row r="1" spans="1:9" s="41" customFormat="1" ht="12.75" x14ac:dyDescent="0.2">
      <c r="A1" s="52" t="s">
        <v>0</v>
      </c>
      <c r="B1" s="52"/>
      <c r="C1" s="52"/>
      <c r="D1" s="52"/>
      <c r="E1" s="52"/>
      <c r="F1" s="52"/>
      <c r="G1" s="52"/>
    </row>
    <row r="2" spans="1:9" s="41" customFormat="1" ht="12.75" x14ac:dyDescent="0.2">
      <c r="A2" s="52" t="s">
        <v>1</v>
      </c>
      <c r="B2" s="52"/>
      <c r="C2" s="52"/>
      <c r="D2" s="52"/>
      <c r="E2" s="52"/>
      <c r="F2" s="52"/>
      <c r="G2" s="52"/>
    </row>
    <row r="3" spans="1:9" s="41" customFormat="1" ht="12.75" x14ac:dyDescent="0.2">
      <c r="A3" s="52" t="s">
        <v>6</v>
      </c>
      <c r="B3" s="52"/>
      <c r="C3" s="52"/>
      <c r="D3" s="52"/>
      <c r="E3" s="52"/>
      <c r="F3" s="52"/>
      <c r="G3" s="52"/>
    </row>
    <row r="4" spans="1:9" s="41" customFormat="1" ht="12.75" x14ac:dyDescent="0.2">
      <c r="A4" s="52" t="s">
        <v>15</v>
      </c>
      <c r="B4" s="52"/>
      <c r="C4" s="52"/>
      <c r="D4" s="52"/>
      <c r="E4" s="52"/>
      <c r="F4" s="52"/>
      <c r="G4" s="52"/>
    </row>
    <row r="5" spans="1:9" s="41" customFormat="1" ht="12.75" x14ac:dyDescent="0.2">
      <c r="A5" s="53" t="s">
        <v>2</v>
      </c>
      <c r="B5" s="53"/>
      <c r="C5" s="53"/>
      <c r="D5" s="53"/>
      <c r="E5" s="53"/>
      <c r="F5" s="53"/>
      <c r="G5" s="53"/>
    </row>
    <row r="6" spans="1:9" s="41" customFormat="1" ht="15.75" customHeight="1" x14ac:dyDescent="0.2">
      <c r="A6" s="54" t="s">
        <v>7</v>
      </c>
      <c r="B6" s="54"/>
      <c r="C6" s="54"/>
      <c r="D6" s="54"/>
      <c r="E6" s="54"/>
      <c r="F6" s="54"/>
      <c r="G6" s="54"/>
    </row>
    <row r="7" spans="1:9" s="41" customFormat="1" ht="18" customHeight="1" x14ac:dyDescent="0.2">
      <c r="A7" s="47"/>
      <c r="B7" s="47" t="s">
        <v>8</v>
      </c>
      <c r="C7" s="47"/>
      <c r="D7" s="47"/>
      <c r="E7" s="47"/>
      <c r="F7" s="47"/>
      <c r="G7" s="50" t="s">
        <v>9</v>
      </c>
    </row>
    <row r="8" spans="1:9" s="41" customFormat="1" ht="28.5" customHeight="1" x14ac:dyDescent="0.2">
      <c r="A8" s="48"/>
      <c r="B8" s="7" t="s">
        <v>10</v>
      </c>
      <c r="C8" s="7" t="s">
        <v>3</v>
      </c>
      <c r="D8" s="7" t="s">
        <v>4</v>
      </c>
      <c r="E8" s="7" t="s">
        <v>5</v>
      </c>
      <c r="F8" s="7" t="s">
        <v>11</v>
      </c>
      <c r="G8" s="51"/>
    </row>
    <row r="9" spans="1:9" s="41" customFormat="1" ht="13.5" customHeight="1" x14ac:dyDescent="0.2">
      <c r="A9" s="49"/>
      <c r="B9" s="1">
        <v>1</v>
      </c>
      <c r="C9" s="1">
        <v>2</v>
      </c>
      <c r="D9" s="1" t="s">
        <v>12</v>
      </c>
      <c r="E9" s="1">
        <v>4</v>
      </c>
      <c r="F9" s="1">
        <v>5</v>
      </c>
      <c r="G9" s="2" t="s">
        <v>13</v>
      </c>
    </row>
    <row r="10" spans="1:9" ht="3.75" customHeight="1" x14ac:dyDescent="0.25">
      <c r="A10" s="4"/>
      <c r="B10" s="4"/>
      <c r="C10" s="4"/>
      <c r="D10" s="4"/>
      <c r="E10" s="4"/>
      <c r="F10" s="4"/>
      <c r="G10" s="3"/>
      <c r="H10" s="3"/>
    </row>
    <row r="11" spans="1:9" s="42" customFormat="1" ht="12.75" x14ac:dyDescent="0.25">
      <c r="A11" s="8" t="s">
        <v>14</v>
      </c>
      <c r="B11" s="9">
        <f>SUM(B13,B47,B50,B53)</f>
        <v>75448067625</v>
      </c>
      <c r="C11" s="9">
        <f>SUM(C13,C47,C50,C53)</f>
        <v>-356407805</v>
      </c>
      <c r="D11" s="9">
        <f>SUM(D13,D47,D50,D53)</f>
        <v>75091659820</v>
      </c>
      <c r="E11" s="9">
        <f>SUM(E13,E47,E50,E53)</f>
        <v>16081989772</v>
      </c>
      <c r="F11" s="9">
        <f>SUM(F13,F47,F50,F53)</f>
        <v>15905779378</v>
      </c>
      <c r="G11" s="9">
        <f>D11-E11</f>
        <v>59009670048</v>
      </c>
      <c r="I11" s="9"/>
    </row>
    <row r="12" spans="1:9" s="11" customFormat="1" ht="3" customHeight="1" x14ac:dyDescent="0.2">
      <c r="A12" s="10"/>
      <c r="G12" s="12"/>
    </row>
    <row r="13" spans="1:9" s="43" customFormat="1" ht="12.75" x14ac:dyDescent="0.2">
      <c r="A13" s="13" t="s">
        <v>16</v>
      </c>
      <c r="B13" s="14">
        <f>SUM(B14:B24,B27:B46)</f>
        <v>69940928628</v>
      </c>
      <c r="C13" s="14">
        <f>SUM(C14:C24,C27:C46)</f>
        <v>-560895738</v>
      </c>
      <c r="D13" s="14">
        <f>SUM(D14:D24,D27:D46)</f>
        <v>69380032890</v>
      </c>
      <c r="E13" s="14">
        <f>SUM(E14:E24,E27:E46)</f>
        <v>14910211847</v>
      </c>
      <c r="F13" s="14">
        <f>SUM(F14:F24,F27:F46)</f>
        <v>14772192908</v>
      </c>
      <c r="G13" s="15">
        <f>D13-E13</f>
        <v>54469821043</v>
      </c>
      <c r="I13" s="44"/>
    </row>
    <row r="14" spans="1:9" s="11" customFormat="1" ht="12.75" x14ac:dyDescent="0.2">
      <c r="A14" s="16" t="s">
        <v>17</v>
      </c>
      <c r="B14" s="17">
        <v>33177573</v>
      </c>
      <c r="C14" s="5">
        <v>0</v>
      </c>
      <c r="D14" s="17">
        <f>B14+C14</f>
        <v>33177573</v>
      </c>
      <c r="E14" s="17">
        <v>5519747</v>
      </c>
      <c r="F14" s="17">
        <v>5265903</v>
      </c>
      <c r="G14" s="6">
        <f t="shared" ref="G14:G57" si="0">D14-E14</f>
        <v>27657826</v>
      </c>
    </row>
    <row r="15" spans="1:9" s="11" customFormat="1" ht="12.75" x14ac:dyDescent="0.2">
      <c r="A15" s="16" t="s">
        <v>18</v>
      </c>
      <c r="B15" s="17">
        <v>408884016</v>
      </c>
      <c r="C15" s="5">
        <v>-634504</v>
      </c>
      <c r="D15" s="17">
        <f t="shared" ref="D15:D46" si="1">B15+C15</f>
        <v>408249512</v>
      </c>
      <c r="E15" s="17">
        <v>69664082</v>
      </c>
      <c r="F15" s="18">
        <v>69664082</v>
      </c>
      <c r="G15" s="6">
        <f t="shared" si="0"/>
        <v>338585430</v>
      </c>
    </row>
    <row r="16" spans="1:9" s="11" customFormat="1" ht="12.75" x14ac:dyDescent="0.2">
      <c r="A16" s="16" t="s">
        <v>19</v>
      </c>
      <c r="B16" s="17">
        <v>2647188</v>
      </c>
      <c r="C16" s="5">
        <v>0</v>
      </c>
      <c r="D16" s="17">
        <f>B16+C16</f>
        <v>2647188</v>
      </c>
      <c r="E16" s="17">
        <v>404504</v>
      </c>
      <c r="F16" s="5">
        <v>330967</v>
      </c>
      <c r="G16" s="6">
        <f>D16-E16</f>
        <v>2242684</v>
      </c>
    </row>
    <row r="17" spans="1:7" s="11" customFormat="1" ht="12.75" x14ac:dyDescent="0.2">
      <c r="A17" s="16" t="s">
        <v>20</v>
      </c>
      <c r="B17" s="17">
        <v>1460119981</v>
      </c>
      <c r="C17" s="5">
        <v>20886361</v>
      </c>
      <c r="D17" s="17">
        <f t="shared" si="1"/>
        <v>1481006342</v>
      </c>
      <c r="E17" s="17">
        <v>225494528</v>
      </c>
      <c r="F17" s="18">
        <v>173656537</v>
      </c>
      <c r="G17" s="6">
        <f t="shared" si="0"/>
        <v>1255511814</v>
      </c>
    </row>
    <row r="18" spans="1:7" s="11" customFormat="1" ht="12.75" x14ac:dyDescent="0.2">
      <c r="A18" s="16" t="s">
        <v>21</v>
      </c>
      <c r="B18" s="17">
        <v>26700699</v>
      </c>
      <c r="C18" s="5">
        <v>5319090</v>
      </c>
      <c r="D18" s="17">
        <f t="shared" si="1"/>
        <v>32019789</v>
      </c>
      <c r="E18" s="17">
        <v>7246174</v>
      </c>
      <c r="F18" s="18">
        <v>5359458</v>
      </c>
      <c r="G18" s="6">
        <f t="shared" si="0"/>
        <v>24773615</v>
      </c>
    </row>
    <row r="19" spans="1:7" s="11" customFormat="1" ht="12.75" x14ac:dyDescent="0.2">
      <c r="A19" s="16" t="s">
        <v>22</v>
      </c>
      <c r="B19" s="17">
        <v>103121379</v>
      </c>
      <c r="C19" s="5">
        <v>-16769217</v>
      </c>
      <c r="D19" s="17">
        <f t="shared" si="1"/>
        <v>86352162</v>
      </c>
      <c r="E19" s="17">
        <v>14380439</v>
      </c>
      <c r="F19" s="18">
        <v>12667545</v>
      </c>
      <c r="G19" s="6">
        <f t="shared" si="0"/>
        <v>71971723</v>
      </c>
    </row>
    <row r="20" spans="1:7" s="11" customFormat="1" ht="12.75" x14ac:dyDescent="0.2">
      <c r="A20" s="16" t="s">
        <v>23</v>
      </c>
      <c r="B20" s="17">
        <v>10285345</v>
      </c>
      <c r="C20" s="5">
        <v>435584</v>
      </c>
      <c r="D20" s="17">
        <f t="shared" si="1"/>
        <v>10720929</v>
      </c>
      <c r="E20" s="17">
        <v>2077593</v>
      </c>
      <c r="F20" s="18">
        <v>1877109</v>
      </c>
      <c r="G20" s="6">
        <f t="shared" si="0"/>
        <v>8643336</v>
      </c>
    </row>
    <row r="21" spans="1:7" s="11" customFormat="1" ht="12.75" x14ac:dyDescent="0.2">
      <c r="A21" s="16" t="s">
        <v>24</v>
      </c>
      <c r="B21" s="17">
        <v>21176527</v>
      </c>
      <c r="C21" s="5">
        <v>-3100</v>
      </c>
      <c r="D21" s="17">
        <f t="shared" si="1"/>
        <v>21173427</v>
      </c>
      <c r="E21" s="17">
        <v>7679568</v>
      </c>
      <c r="F21" s="5">
        <v>2731038</v>
      </c>
      <c r="G21" s="6">
        <f t="shared" si="0"/>
        <v>13493859</v>
      </c>
    </row>
    <row r="22" spans="1:7" s="11" customFormat="1" ht="25.5" x14ac:dyDescent="0.2">
      <c r="A22" s="16" t="s">
        <v>25</v>
      </c>
      <c r="B22" s="17">
        <v>6448231</v>
      </c>
      <c r="C22" s="5">
        <v>0</v>
      </c>
      <c r="D22" s="17">
        <f t="shared" si="1"/>
        <v>6448231</v>
      </c>
      <c r="E22" s="17">
        <v>1421243</v>
      </c>
      <c r="F22" s="5">
        <v>1052733</v>
      </c>
      <c r="G22" s="6">
        <f t="shared" si="0"/>
        <v>5026988</v>
      </c>
    </row>
    <row r="23" spans="1:7" s="11" customFormat="1" ht="12.75" x14ac:dyDescent="0.2">
      <c r="A23" s="16" t="s">
        <v>26</v>
      </c>
      <c r="B23" s="17">
        <v>4225734</v>
      </c>
      <c r="C23" s="5">
        <v>-5063</v>
      </c>
      <c r="D23" s="17">
        <f t="shared" si="1"/>
        <v>4220671</v>
      </c>
      <c r="E23" s="17">
        <v>670013</v>
      </c>
      <c r="F23" s="5">
        <v>670013</v>
      </c>
      <c r="G23" s="6">
        <f t="shared" si="0"/>
        <v>3550658</v>
      </c>
    </row>
    <row r="24" spans="1:7" s="45" customFormat="1" ht="12.75" x14ac:dyDescent="0.2">
      <c r="A24" s="16" t="s">
        <v>27</v>
      </c>
      <c r="B24" s="17">
        <f t="shared" ref="B24:F24" si="2">SUM(B25:B26)</f>
        <v>30503979797</v>
      </c>
      <c r="C24" s="17">
        <f t="shared" si="2"/>
        <v>38329618</v>
      </c>
      <c r="D24" s="17">
        <f t="shared" si="2"/>
        <v>30542309415</v>
      </c>
      <c r="E24" s="17">
        <f t="shared" si="2"/>
        <v>6120488687</v>
      </c>
      <c r="F24" s="17">
        <f t="shared" si="2"/>
        <v>6085610548</v>
      </c>
      <c r="G24" s="6">
        <f t="shared" si="0"/>
        <v>24421820728</v>
      </c>
    </row>
    <row r="25" spans="1:7" s="45" customFormat="1" ht="12" x14ac:dyDescent="0.2">
      <c r="A25" s="19" t="s">
        <v>28</v>
      </c>
      <c r="B25" s="20">
        <v>12018482528</v>
      </c>
      <c r="C25" s="21">
        <v>329019</v>
      </c>
      <c r="D25" s="22">
        <f t="shared" si="1"/>
        <v>12018811547</v>
      </c>
      <c r="E25" s="20">
        <v>2591928121</v>
      </c>
      <c r="F25" s="23">
        <v>2569442954</v>
      </c>
      <c r="G25" s="24">
        <f t="shared" si="0"/>
        <v>9426883426</v>
      </c>
    </row>
    <row r="26" spans="1:7" s="45" customFormat="1" ht="12" x14ac:dyDescent="0.2">
      <c r="A26" s="19" t="s">
        <v>29</v>
      </c>
      <c r="B26" s="20">
        <v>18485497269</v>
      </c>
      <c r="C26" s="21">
        <v>38000599</v>
      </c>
      <c r="D26" s="22">
        <f t="shared" si="1"/>
        <v>18523497868</v>
      </c>
      <c r="E26" s="20">
        <v>3528560566</v>
      </c>
      <c r="F26" s="23">
        <v>3516167594</v>
      </c>
      <c r="G26" s="24">
        <f t="shared" si="0"/>
        <v>14994937302</v>
      </c>
    </row>
    <row r="27" spans="1:7" s="11" customFormat="1" ht="12.75" x14ac:dyDescent="0.2">
      <c r="A27" s="16" t="s">
        <v>30</v>
      </c>
      <c r="B27" s="17">
        <v>2682027292</v>
      </c>
      <c r="C27" s="5">
        <v>284868237</v>
      </c>
      <c r="D27" s="17">
        <f t="shared" si="1"/>
        <v>2966895529</v>
      </c>
      <c r="E27" s="17">
        <v>467247622</v>
      </c>
      <c r="F27" s="18">
        <v>467247622</v>
      </c>
      <c r="G27" s="6">
        <f t="shared" si="0"/>
        <v>2499647907</v>
      </c>
    </row>
    <row r="28" spans="1:7" s="11" customFormat="1" ht="12.75" x14ac:dyDescent="0.2">
      <c r="A28" s="16" t="s">
        <v>31</v>
      </c>
      <c r="B28" s="17">
        <v>27819316</v>
      </c>
      <c r="C28" s="5">
        <v>0</v>
      </c>
      <c r="D28" s="17">
        <f t="shared" si="1"/>
        <v>27819316</v>
      </c>
      <c r="E28" s="17">
        <v>4829358</v>
      </c>
      <c r="F28" s="18">
        <v>4829358</v>
      </c>
      <c r="G28" s="6">
        <f t="shared" si="0"/>
        <v>22989958</v>
      </c>
    </row>
    <row r="29" spans="1:7" s="11" customFormat="1" ht="12.75" x14ac:dyDescent="0.2">
      <c r="A29" s="16" t="s">
        <v>32</v>
      </c>
      <c r="B29" s="17">
        <v>45690916</v>
      </c>
      <c r="C29" s="5">
        <v>-217984</v>
      </c>
      <c r="D29" s="17">
        <f t="shared" si="1"/>
        <v>45472932</v>
      </c>
      <c r="E29" s="17">
        <v>8228101</v>
      </c>
      <c r="F29" s="18">
        <v>8165347</v>
      </c>
      <c r="G29" s="6">
        <f t="shared" si="0"/>
        <v>37244831</v>
      </c>
    </row>
    <row r="30" spans="1:7" s="11" customFormat="1" ht="12.75" x14ac:dyDescent="0.2">
      <c r="A30" s="16" t="s">
        <v>33</v>
      </c>
      <c r="B30" s="17">
        <v>170144260</v>
      </c>
      <c r="C30" s="5">
        <v>3871311</v>
      </c>
      <c r="D30" s="17">
        <f t="shared" si="1"/>
        <v>174015571</v>
      </c>
      <c r="E30" s="17">
        <v>34132498</v>
      </c>
      <c r="F30" s="18">
        <v>31629203</v>
      </c>
      <c r="G30" s="6">
        <f t="shared" si="0"/>
        <v>139883073</v>
      </c>
    </row>
    <row r="31" spans="1:7" s="11" customFormat="1" ht="12.75" x14ac:dyDescent="0.2">
      <c r="A31" s="16" t="s">
        <v>34</v>
      </c>
      <c r="B31" s="17">
        <v>1650305655</v>
      </c>
      <c r="C31" s="5">
        <v>71182718</v>
      </c>
      <c r="D31" s="17">
        <f t="shared" si="1"/>
        <v>1721488373</v>
      </c>
      <c r="E31" s="5">
        <v>49072920</v>
      </c>
      <c r="F31" s="5">
        <v>40004576</v>
      </c>
      <c r="G31" s="6">
        <f t="shared" si="0"/>
        <v>1672415453</v>
      </c>
    </row>
    <row r="32" spans="1:7" s="11" customFormat="1" ht="12.75" x14ac:dyDescent="0.2">
      <c r="A32" s="16" t="s">
        <v>35</v>
      </c>
      <c r="B32" s="17">
        <v>127942617</v>
      </c>
      <c r="C32" s="5">
        <v>541012</v>
      </c>
      <c r="D32" s="17">
        <f t="shared" si="1"/>
        <v>128483629</v>
      </c>
      <c r="E32" s="17">
        <v>11598520</v>
      </c>
      <c r="F32" s="18">
        <v>11221920</v>
      </c>
      <c r="G32" s="6">
        <f t="shared" si="0"/>
        <v>116885109</v>
      </c>
    </row>
    <row r="33" spans="1:7" s="11" customFormat="1" ht="12.75" x14ac:dyDescent="0.2">
      <c r="A33" s="16" t="s">
        <v>36</v>
      </c>
      <c r="B33" s="17">
        <v>148068914</v>
      </c>
      <c r="C33" s="25">
        <v>-615797</v>
      </c>
      <c r="D33" s="17">
        <f>B33+C33</f>
        <v>147453117</v>
      </c>
      <c r="E33" s="26">
        <v>15206111</v>
      </c>
      <c r="F33" s="25">
        <v>15048471</v>
      </c>
      <c r="G33" s="6">
        <f>D33-E33</f>
        <v>132247006</v>
      </c>
    </row>
    <row r="34" spans="1:7" s="11" customFormat="1" ht="25.5" x14ac:dyDescent="0.2">
      <c r="A34" s="16" t="s">
        <v>37</v>
      </c>
      <c r="B34" s="17">
        <v>41019131</v>
      </c>
      <c r="C34" s="25">
        <v>163391</v>
      </c>
      <c r="D34" s="17">
        <f>B34+C34</f>
        <v>41182522</v>
      </c>
      <c r="E34" s="26">
        <v>7421612</v>
      </c>
      <c r="F34" s="25">
        <v>7421612</v>
      </c>
      <c r="G34" s="6">
        <f>D34-E34</f>
        <v>33760910</v>
      </c>
    </row>
    <row r="35" spans="1:7" s="11" customFormat="1" ht="12.75" x14ac:dyDescent="0.2">
      <c r="A35" s="16" t="s">
        <v>38</v>
      </c>
      <c r="B35" s="17">
        <v>63469431</v>
      </c>
      <c r="C35" s="25">
        <v>2211497</v>
      </c>
      <c r="D35" s="17">
        <f>B35+C35</f>
        <v>65680928</v>
      </c>
      <c r="E35" s="26">
        <v>12211120</v>
      </c>
      <c r="F35" s="25">
        <v>12211120</v>
      </c>
      <c r="G35" s="6">
        <f>D35-E35</f>
        <v>53469808</v>
      </c>
    </row>
    <row r="36" spans="1:7" s="11" customFormat="1" ht="12.75" x14ac:dyDescent="0.2">
      <c r="A36" s="16" t="s">
        <v>39</v>
      </c>
      <c r="B36" s="17">
        <v>99589492</v>
      </c>
      <c r="C36" s="25">
        <v>-410365</v>
      </c>
      <c r="D36" s="17">
        <f>B36+C36</f>
        <v>99179127</v>
      </c>
      <c r="E36" s="26">
        <v>5152231</v>
      </c>
      <c r="F36" s="26">
        <v>3143727</v>
      </c>
      <c r="G36" s="6">
        <f>D36-E36</f>
        <v>94026896</v>
      </c>
    </row>
    <row r="37" spans="1:7" s="11" customFormat="1" ht="12.75" x14ac:dyDescent="0.2">
      <c r="A37" s="16" t="s">
        <v>40</v>
      </c>
      <c r="B37" s="17">
        <v>227336922</v>
      </c>
      <c r="C37" s="25">
        <v>-315785</v>
      </c>
      <c r="D37" s="17">
        <f>B37+C37</f>
        <v>227021137</v>
      </c>
      <c r="E37" s="26">
        <v>35772693</v>
      </c>
      <c r="F37" s="26">
        <v>34050761</v>
      </c>
      <c r="G37" s="6">
        <f>D37-E37</f>
        <v>191248444</v>
      </c>
    </row>
    <row r="38" spans="1:7" s="10" customFormat="1" ht="12.75" x14ac:dyDescent="0.2">
      <c r="A38" s="16" t="s">
        <v>41</v>
      </c>
      <c r="B38" s="17">
        <v>97926347</v>
      </c>
      <c r="C38" s="5">
        <v>15493778</v>
      </c>
      <c r="D38" s="17">
        <f t="shared" si="1"/>
        <v>113420125</v>
      </c>
      <c r="E38" s="17">
        <v>17199348</v>
      </c>
      <c r="F38" s="18">
        <v>16229322</v>
      </c>
      <c r="G38" s="6">
        <f t="shared" si="0"/>
        <v>96220777</v>
      </c>
    </row>
    <row r="39" spans="1:7" s="11" customFormat="1" ht="12.75" x14ac:dyDescent="0.2">
      <c r="A39" s="16" t="s">
        <v>42</v>
      </c>
      <c r="B39" s="17">
        <v>6162449</v>
      </c>
      <c r="C39" s="25">
        <v>0</v>
      </c>
      <c r="D39" s="17">
        <f t="shared" si="1"/>
        <v>6162449</v>
      </c>
      <c r="E39" s="26">
        <v>1165561</v>
      </c>
      <c r="F39" s="27">
        <v>1049102</v>
      </c>
      <c r="G39" s="6">
        <f t="shared" si="0"/>
        <v>4996888</v>
      </c>
    </row>
    <row r="40" spans="1:7" s="11" customFormat="1" ht="12.75" x14ac:dyDescent="0.2">
      <c r="A40" s="16" t="s">
        <v>43</v>
      </c>
      <c r="B40" s="17">
        <v>25106814</v>
      </c>
      <c r="C40" s="25">
        <v>-61931</v>
      </c>
      <c r="D40" s="17">
        <f>B40+C40</f>
        <v>25044883</v>
      </c>
      <c r="E40" s="26">
        <v>3673780</v>
      </c>
      <c r="F40" s="27">
        <v>3672484</v>
      </c>
      <c r="G40" s="6">
        <f>D40-E40</f>
        <v>21371103</v>
      </c>
    </row>
    <row r="41" spans="1:7" s="11" customFormat="1" ht="12.75" x14ac:dyDescent="0.2">
      <c r="A41" s="16" t="s">
        <v>44</v>
      </c>
      <c r="B41" s="17">
        <v>1618139800</v>
      </c>
      <c r="C41" s="25">
        <v>34143873</v>
      </c>
      <c r="D41" s="17">
        <f t="shared" si="1"/>
        <v>1652283673</v>
      </c>
      <c r="E41" s="26">
        <v>396806123</v>
      </c>
      <c r="F41" s="27">
        <v>396806123</v>
      </c>
      <c r="G41" s="6">
        <f t="shared" si="0"/>
        <v>1255477550</v>
      </c>
    </row>
    <row r="42" spans="1:7" s="11" customFormat="1" ht="12.75" x14ac:dyDescent="0.2">
      <c r="A42" s="16" t="s">
        <v>45</v>
      </c>
      <c r="B42" s="17">
        <v>2760000</v>
      </c>
      <c r="C42" s="25">
        <v>0</v>
      </c>
      <c r="D42" s="17">
        <f t="shared" si="1"/>
        <v>2760000</v>
      </c>
      <c r="E42" s="17">
        <v>0</v>
      </c>
      <c r="F42" s="17">
        <v>0</v>
      </c>
      <c r="G42" s="6">
        <f t="shared" si="0"/>
        <v>2760000</v>
      </c>
    </row>
    <row r="43" spans="1:7" s="11" customFormat="1" ht="12.75" x14ac:dyDescent="0.2">
      <c r="A43" s="16" t="s">
        <v>46</v>
      </c>
      <c r="B43" s="17">
        <v>1589112876</v>
      </c>
      <c r="C43" s="25">
        <v>122071265</v>
      </c>
      <c r="D43" s="17">
        <f t="shared" si="1"/>
        <v>1711184141</v>
      </c>
      <c r="E43" s="26">
        <v>380726757</v>
      </c>
      <c r="F43" s="26">
        <v>380726757</v>
      </c>
      <c r="G43" s="6">
        <f t="shared" si="0"/>
        <v>1330457384</v>
      </c>
    </row>
    <row r="44" spans="1:7" s="11" customFormat="1" ht="12.75" x14ac:dyDescent="0.2">
      <c r="A44" s="16" t="s">
        <v>47</v>
      </c>
      <c r="B44" s="17">
        <v>3913532462</v>
      </c>
      <c r="C44" s="25">
        <v>-1166225887</v>
      </c>
      <c r="D44" s="17">
        <f t="shared" si="1"/>
        <v>2747306575</v>
      </c>
      <c r="E44" s="26">
        <v>0</v>
      </c>
      <c r="F44" s="26">
        <v>0</v>
      </c>
      <c r="G44" s="6">
        <f t="shared" si="0"/>
        <v>2747306575</v>
      </c>
    </row>
    <row r="45" spans="1:7" s="11" customFormat="1" ht="12.75" x14ac:dyDescent="0.2">
      <c r="A45" s="16" t="s">
        <v>48</v>
      </c>
      <c r="B45" s="17">
        <v>1343002120</v>
      </c>
      <c r="C45" s="25">
        <v>0</v>
      </c>
      <c r="D45" s="17">
        <f t="shared" si="1"/>
        <v>1343002120</v>
      </c>
      <c r="E45" s="26">
        <v>358953890</v>
      </c>
      <c r="F45" s="27">
        <v>358953890</v>
      </c>
      <c r="G45" s="6">
        <f t="shared" si="0"/>
        <v>984048230</v>
      </c>
    </row>
    <row r="46" spans="1:7" s="11" customFormat="1" ht="12.75" x14ac:dyDescent="0.2">
      <c r="A46" s="16" t="s">
        <v>49</v>
      </c>
      <c r="B46" s="17">
        <v>23481005344</v>
      </c>
      <c r="C46" s="25">
        <v>24846160</v>
      </c>
      <c r="D46" s="17">
        <f t="shared" si="1"/>
        <v>23505851504</v>
      </c>
      <c r="E46" s="26">
        <v>6645767024</v>
      </c>
      <c r="F46" s="27">
        <v>6620895580</v>
      </c>
      <c r="G46" s="6">
        <f t="shared" si="0"/>
        <v>16860084480</v>
      </c>
    </row>
    <row r="47" spans="1:7" s="11" customFormat="1" ht="12.75" x14ac:dyDescent="0.2">
      <c r="A47" s="28" t="s">
        <v>50</v>
      </c>
      <c r="B47" s="29">
        <f>SUM(B48:B49)</f>
        <v>500296532</v>
      </c>
      <c r="C47" s="29">
        <f>SUM(C48:C49)</f>
        <v>209400</v>
      </c>
      <c r="D47" s="29">
        <f t="shared" ref="D47:F47" si="3">SUM(D48:D49)</f>
        <v>500505932</v>
      </c>
      <c r="E47" s="29">
        <f t="shared" si="3"/>
        <v>98612678</v>
      </c>
      <c r="F47" s="29">
        <f t="shared" si="3"/>
        <v>93672242</v>
      </c>
      <c r="G47" s="15">
        <f>D47-E47</f>
        <v>401893254</v>
      </c>
    </row>
    <row r="48" spans="1:7" s="43" customFormat="1" ht="12.75" x14ac:dyDescent="0.2">
      <c r="A48" s="16" t="s">
        <v>51</v>
      </c>
      <c r="B48" s="17">
        <v>281606105</v>
      </c>
      <c r="C48" s="25">
        <v>209400</v>
      </c>
      <c r="D48" s="17">
        <f t="shared" ref="D48:D49" si="4">B48+C48</f>
        <v>281815505</v>
      </c>
      <c r="E48" s="30">
        <v>59076552</v>
      </c>
      <c r="F48" s="27">
        <v>56661742</v>
      </c>
      <c r="G48" s="6">
        <f t="shared" si="0"/>
        <v>222738953</v>
      </c>
    </row>
    <row r="49" spans="1:7" s="43" customFormat="1" ht="12.75" x14ac:dyDescent="0.2">
      <c r="A49" s="16" t="s">
        <v>52</v>
      </c>
      <c r="B49" s="17">
        <v>218690427</v>
      </c>
      <c r="C49" s="25">
        <v>0</v>
      </c>
      <c r="D49" s="17">
        <f t="shared" si="4"/>
        <v>218690427</v>
      </c>
      <c r="E49" s="30">
        <v>39536126</v>
      </c>
      <c r="F49" s="27">
        <v>37010500</v>
      </c>
      <c r="G49" s="6">
        <f t="shared" si="0"/>
        <v>179154301</v>
      </c>
    </row>
    <row r="50" spans="1:7" s="11" customFormat="1" ht="12.75" x14ac:dyDescent="0.2">
      <c r="A50" s="31" t="s">
        <v>53</v>
      </c>
      <c r="B50" s="32">
        <f>SUM(B51:B52)</f>
        <v>1148114751</v>
      </c>
      <c r="C50" s="32">
        <f>SUM(C51:C52)</f>
        <v>3350853</v>
      </c>
      <c r="D50" s="32">
        <f>SUM(D51:D52)</f>
        <v>1151465604</v>
      </c>
      <c r="E50" s="32">
        <f>SUM(E51:E52)</f>
        <v>216344860</v>
      </c>
      <c r="F50" s="32">
        <f>SUM(F51:F52)</f>
        <v>199968836</v>
      </c>
      <c r="G50" s="15">
        <f>D50-E50</f>
        <v>935120744</v>
      </c>
    </row>
    <row r="51" spans="1:7" s="43" customFormat="1" ht="12.75" x14ac:dyDescent="0.2">
      <c r="A51" s="33" t="s">
        <v>54</v>
      </c>
      <c r="B51" s="26">
        <v>1102112397</v>
      </c>
      <c r="C51" s="25">
        <v>872522</v>
      </c>
      <c r="D51" s="17">
        <f t="shared" ref="D51:D59" si="5">B51+C51</f>
        <v>1102984919</v>
      </c>
      <c r="E51" s="30">
        <v>207414632</v>
      </c>
      <c r="F51" s="27">
        <v>192478160</v>
      </c>
      <c r="G51" s="6">
        <f t="shared" si="0"/>
        <v>895570287</v>
      </c>
    </row>
    <row r="52" spans="1:7" s="43" customFormat="1" ht="12.75" x14ac:dyDescent="0.2">
      <c r="A52" s="33" t="s">
        <v>55</v>
      </c>
      <c r="B52" s="26">
        <v>46002354</v>
      </c>
      <c r="C52" s="25">
        <v>2478331</v>
      </c>
      <c r="D52" s="17">
        <f t="shared" si="5"/>
        <v>48480685</v>
      </c>
      <c r="E52" s="30">
        <v>8930228</v>
      </c>
      <c r="F52" s="27">
        <v>7490676</v>
      </c>
      <c r="G52" s="6">
        <f t="shared" si="0"/>
        <v>39550457</v>
      </c>
    </row>
    <row r="53" spans="1:7" s="11" customFormat="1" ht="12.75" x14ac:dyDescent="0.2">
      <c r="A53" s="31" t="s">
        <v>56</v>
      </c>
      <c r="B53" s="32">
        <f>SUM(B54:B59)</f>
        <v>3858727714</v>
      </c>
      <c r="C53" s="32">
        <f>SUM(C54:C59)</f>
        <v>200927680</v>
      </c>
      <c r="D53" s="32">
        <f>SUM(D54:D59)</f>
        <v>4059655394</v>
      </c>
      <c r="E53" s="32">
        <f>SUM(E54:E59)</f>
        <v>856820387</v>
      </c>
      <c r="F53" s="32">
        <f>SUM(F54:F59)</f>
        <v>839945392</v>
      </c>
      <c r="G53" s="15">
        <f>D53-E53</f>
        <v>3202835007</v>
      </c>
    </row>
    <row r="54" spans="1:7" s="11" customFormat="1" ht="12.75" x14ac:dyDescent="0.2">
      <c r="A54" s="33" t="s">
        <v>57</v>
      </c>
      <c r="B54" s="26">
        <v>811663000</v>
      </c>
      <c r="C54" s="25">
        <v>8598646</v>
      </c>
      <c r="D54" s="17">
        <f t="shared" si="5"/>
        <v>820261646</v>
      </c>
      <c r="E54" s="26">
        <v>209000833</v>
      </c>
      <c r="F54" s="27">
        <v>197795714</v>
      </c>
      <c r="G54" s="6">
        <f t="shared" si="0"/>
        <v>611260813</v>
      </c>
    </row>
    <row r="55" spans="1:7" s="43" customFormat="1" ht="12.75" x14ac:dyDescent="0.2">
      <c r="A55" s="33" t="s">
        <v>58</v>
      </c>
      <c r="B55" s="26">
        <v>50724822</v>
      </c>
      <c r="C55" s="25">
        <v>11273105</v>
      </c>
      <c r="D55" s="17">
        <f t="shared" si="5"/>
        <v>61997927</v>
      </c>
      <c r="E55" s="26">
        <v>15196490</v>
      </c>
      <c r="F55" s="27">
        <v>13971992</v>
      </c>
      <c r="G55" s="6">
        <f t="shared" si="0"/>
        <v>46801437</v>
      </c>
    </row>
    <row r="56" spans="1:7" s="11" customFormat="1" ht="12.75" x14ac:dyDescent="0.2">
      <c r="A56" s="33" t="s">
        <v>59</v>
      </c>
      <c r="B56" s="26">
        <v>1346287986</v>
      </c>
      <c r="C56" s="25">
        <v>43941000</v>
      </c>
      <c r="D56" s="17">
        <f t="shared" si="5"/>
        <v>1390228986</v>
      </c>
      <c r="E56" s="26">
        <v>158655142</v>
      </c>
      <c r="F56" s="27">
        <v>155463921</v>
      </c>
      <c r="G56" s="6">
        <f t="shared" si="0"/>
        <v>1231573844</v>
      </c>
    </row>
    <row r="57" spans="1:7" s="11" customFormat="1" ht="12.75" x14ac:dyDescent="0.2">
      <c r="A57" s="33" t="s">
        <v>60</v>
      </c>
      <c r="B57" s="26">
        <v>34390070</v>
      </c>
      <c r="C57" s="25">
        <v>19500000</v>
      </c>
      <c r="D57" s="17">
        <f t="shared" si="5"/>
        <v>53890070</v>
      </c>
      <c r="E57" s="26">
        <v>7741917</v>
      </c>
      <c r="F57" s="27">
        <v>6631986</v>
      </c>
      <c r="G57" s="6">
        <f t="shared" si="0"/>
        <v>46148153</v>
      </c>
    </row>
    <row r="58" spans="1:7" s="10" customFormat="1" ht="25.5" x14ac:dyDescent="0.2">
      <c r="A58" s="16" t="s">
        <v>61</v>
      </c>
      <c r="B58" s="26">
        <v>9541732</v>
      </c>
      <c r="C58" s="25">
        <v>0</v>
      </c>
      <c r="D58" s="17">
        <f t="shared" si="5"/>
        <v>9541732</v>
      </c>
      <c r="E58" s="26">
        <v>1886074</v>
      </c>
      <c r="F58" s="26">
        <v>1741848</v>
      </c>
      <c r="G58" s="6">
        <f>D58-E58</f>
        <v>7655658</v>
      </c>
    </row>
    <row r="59" spans="1:7" s="11" customFormat="1" ht="12.75" x14ac:dyDescent="0.2">
      <c r="A59" s="34" t="s">
        <v>62</v>
      </c>
      <c r="B59" s="35">
        <v>1606120104</v>
      </c>
      <c r="C59" s="36">
        <v>117614929</v>
      </c>
      <c r="D59" s="37">
        <f t="shared" si="5"/>
        <v>1723735033</v>
      </c>
      <c r="E59" s="35">
        <v>464339931</v>
      </c>
      <c r="F59" s="38">
        <v>464339931</v>
      </c>
      <c r="G59" s="39">
        <f t="shared" ref="G59" si="6">D59-E59</f>
        <v>1259395102</v>
      </c>
    </row>
    <row r="60" spans="1:7" s="11" customFormat="1" ht="12.75" x14ac:dyDescent="0.2">
      <c r="A60" s="46" t="s">
        <v>63</v>
      </c>
      <c r="B60" s="40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2021-05-17T20:56:56Z</dcterms:modified>
</cp:coreProperties>
</file>