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595" windowHeight="8970" firstSheet="2" activeTab="3"/>
  </bookViews>
  <sheets>
    <sheet name="Formato 13" sheetId="1" state="hidden" r:id="rId1"/>
    <sheet name="INFORME GOB CONAC " sheetId="2" state="hidden" r:id="rId2"/>
    <sheet name=" FORMATO 12. Pág 1" sheetId="3" r:id="rId3"/>
    <sheet name="FORMATO 12. Pág 2" sheetId="4" r:id="rId4"/>
    <sheet name="ingresos propios" sheetId="5" state="hidden" r:id="rId5"/>
  </sheets>
  <externalReferences>
    <externalReference r:id="rId8"/>
    <externalReference r:id="rId9"/>
  </externalReferences>
  <definedNames>
    <definedName name="_xlnm.Print_Area" localSheetId="2">' FORMATO 12. Pág 1'!$B$1:$K$24</definedName>
    <definedName name="_xlnm.Print_Area" localSheetId="3">'FORMATO 12. Pág 2'!$A$1:$H$45</definedName>
    <definedName name="_xlnm.Print_Area" localSheetId="1">'INFORME GOB CONAC '!$A$1:$K$26</definedName>
    <definedName name="_xlnm.Print_Area" localSheetId="4">'ingresos propios'!$A$1:$F$31</definedName>
    <definedName name="def">#REF!</definedName>
    <definedName name="_xlnm.Print_Titles" localSheetId="0">'Formato 13'!$1:$9</definedName>
    <definedName name="Z_3364DC88_54FD_4BDC_995B_95BF35C9E272_.wvu.Cols" localSheetId="1" hidden="1">'INFORME GOB CONAC '!$G:$G</definedName>
    <definedName name="Z_3364DC88_54FD_4BDC_995B_95BF35C9E272_.wvu.PrintArea" localSheetId="1" hidden="1">'INFORME GOB CONAC '!$A$1:$H$26</definedName>
    <definedName name="Z_4627C745_6D5F_4A7F_B0D9_257B7B645DB3_.wvu.Cols" localSheetId="1" hidden="1">'INFORME GOB CONAC '!$G:$G</definedName>
    <definedName name="Z_4627C745_6D5F_4A7F_B0D9_257B7B645DB3_.wvu.PrintArea" localSheetId="1" hidden="1">'INFORME GOB CONAC '!$A$1:$H$26</definedName>
  </definedNames>
  <calcPr fullCalcOnLoad="1"/>
</workbook>
</file>

<file path=xl/sharedStrings.xml><?xml version="1.0" encoding="utf-8"?>
<sst xmlns="http://schemas.openxmlformats.org/spreadsheetml/2006/main" count="146" uniqueCount="109">
  <si>
    <t>IMPORTE TOTAL</t>
  </si>
  <si>
    <t>BANOBRAS S.N.C</t>
  </si>
  <si>
    <t>FAFEF</t>
  </si>
  <si>
    <t>TOTAL</t>
  </si>
  <si>
    <t>IMPUESTOS</t>
  </si>
  <si>
    <t>CONTRIBUCIONES DE MEJORAS</t>
  </si>
  <si>
    <t>DERECHOS</t>
  </si>
  <si>
    <t>PRODUCTOS</t>
  </si>
  <si>
    <t>APROVECHAMIENTOS</t>
  </si>
  <si>
    <t>CONCEPTO</t>
  </si>
  <si>
    <t>INGRESOS POR VENTA DE BIENES Y SERVICIOS</t>
  </si>
  <si>
    <t>BANORTE S.A.</t>
  </si>
  <si>
    <t xml:space="preserve">TESORERÍA </t>
  </si>
  <si>
    <t>ANEXO: INFORME DE GOBIERNO AL 31 DE DICIEMBRE DEL 2011</t>
  </si>
  <si>
    <t>DEUDA PÚBLICA</t>
  </si>
  <si>
    <t>INSTITUCION  BANCARIA</t>
  </si>
  <si>
    <t>FECHA DE VENCIMIENTO</t>
  </si>
  <si>
    <t>IMPORTE CONTRATADO</t>
  </si>
  <si>
    <t xml:space="preserve">SALDO </t>
  </si>
  <si>
    <t>AMORTIZACION</t>
  </si>
  <si>
    <t xml:space="preserve">TOTAL </t>
  </si>
  <si>
    <t>CRÉDITOS A LARGO PLAZO</t>
  </si>
  <si>
    <t>BANCA DE DESARROLLO</t>
  </si>
  <si>
    <t>BANOBRAS, S.N.C.</t>
  </si>
  <si>
    <t>*</t>
  </si>
  <si>
    <t>BANCA COMERCIAL</t>
  </si>
  <si>
    <t>BANORTE</t>
  </si>
  <si>
    <t>21111610 “Deuda Pública”</t>
  </si>
  <si>
    <t>Saneamiento financiero</t>
  </si>
  <si>
    <t xml:space="preserve">
Crédito Simple</t>
  </si>
  <si>
    <t>INTERESES</t>
  </si>
  <si>
    <t>SANTANDER</t>
  </si>
  <si>
    <t>BANCOMER</t>
  </si>
  <si>
    <t>CREDITO 7,244 MDP</t>
  </si>
  <si>
    <t>SANTANDER S.A.</t>
  </si>
  <si>
    <t>BANCOMER S.A.</t>
  </si>
  <si>
    <t xml:space="preserve">
Refinanciamiento</t>
  </si>
  <si>
    <t xml:space="preserve">Tipo de
Obligación
</t>
  </si>
  <si>
    <t>Plazo</t>
  </si>
  <si>
    <t>Tasa</t>
  </si>
  <si>
    <t>Fin, Destino y Objeto</t>
  </si>
  <si>
    <t>Acreedor, Proveedor o Contratista</t>
  </si>
  <si>
    <t>Importe Total</t>
  </si>
  <si>
    <t>Fondo</t>
  </si>
  <si>
    <t>Importe 
Garantizado</t>
  </si>
  <si>
    <t>Importe
 Pagado</t>
  </si>
  <si>
    <t>% Respecto al Total</t>
  </si>
  <si>
    <t>Importe y porcentaje del
 total que se paga y 
garantiza con los recursos 
de dichos fondos</t>
  </si>
  <si>
    <t>(-) Amortización 1</t>
  </si>
  <si>
    <t>(-) Amortización 2</t>
  </si>
  <si>
    <t>(-) Amortización 3</t>
  </si>
  <si>
    <t>Deuda Pública Bruta Total descontando la amortización 2</t>
  </si>
  <si>
    <t>Deuda Pública Bruta Total descontando la amortización 3</t>
  </si>
  <si>
    <t>.</t>
  </si>
  <si>
    <t>Ingresos Propios</t>
  </si>
  <si>
    <t>Porcentaje</t>
  </si>
  <si>
    <t>Saldo de la Deuda Pública</t>
  </si>
  <si>
    <t>Producto interno bruto estatal</t>
  </si>
  <si>
    <t>Refinanciamiento</t>
  </si>
  <si>
    <t>Deuda Pública Bruta Total descontando la amortización 1</t>
  </si>
  <si>
    <t>Entidad Federativa: Chiapas</t>
  </si>
  <si>
    <t>Secretaría de Hacienda, Tesorería Única</t>
  </si>
  <si>
    <t>Programa o Fondo</t>
  </si>
  <si>
    <t>Destino de los Recursos</t>
  </si>
  <si>
    <t>Ejercicio</t>
  </si>
  <si>
    <t>Reintegro</t>
  </si>
  <si>
    <t>Devengado</t>
  </si>
  <si>
    <t>Pagado</t>
  </si>
  <si>
    <t xml:space="preserve">Fondo de Aportaciones para el Fortalecimiento de las Entidades Federativas </t>
  </si>
  <si>
    <t>Saneamiento Financiero</t>
  </si>
  <si>
    <t>Fondo de Aportaciones para la Infraestructura Social</t>
  </si>
  <si>
    <t>Ejercicio y destino de gasto federalizado y reintegros</t>
  </si>
  <si>
    <t xml:space="preserve">Un comparativo de la relación deuda pública  bruta total a producto interno bruto del estado entre el 31 de diciembre del ejercicio fiscal anterior y la fecha de  la amortización.
</t>
  </si>
  <si>
    <t xml:space="preserve">Un comparativo de la relación deuda pública bruta total a ingresos propios del estado o municipio, según corresponda, entre el 31 de diciembre del ejercicio fiscal anterior y la fecha de la amortización.
</t>
  </si>
  <si>
    <t>TIIE + 0.95</t>
  </si>
  <si>
    <t>TIIE+ 0.70</t>
  </si>
  <si>
    <t>Importe</t>
  </si>
  <si>
    <t>6.85 + 0.88
6.59 + 0.88
7.66 + 0.88</t>
  </si>
  <si>
    <t>INCREMENTO</t>
  </si>
  <si>
    <t>BANOBRAS 2,918 MDP</t>
  </si>
  <si>
    <t>Tesorero</t>
  </si>
  <si>
    <t>TESORERO</t>
  </si>
  <si>
    <t>C.P. JAVIER BALTAZAR ALEJO</t>
  </si>
  <si>
    <t>(-) Amortización 4</t>
  </si>
  <si>
    <t>Deuda Pública Bruta Total descontando la amortización 4</t>
  </si>
  <si>
    <t>f.g.p.</t>
  </si>
  <si>
    <t>Director de Coordinación Municipal y Financiamiento Público</t>
  </si>
  <si>
    <t xml:space="preserve">DIRECTOR DE COORDINACIÓN MUNICIPAL Y FINANCIAMIENTO PÚBLICO
</t>
  </si>
  <si>
    <t>C.P. JOSÉ LUIS ORDAZ ORDÓÑEZ</t>
  </si>
  <si>
    <t>SALDO AL 31/12/21</t>
  </si>
  <si>
    <t xml:space="preserve">  Al 31 de diciembre del  año anterior
2021</t>
  </si>
  <si>
    <t>EVOLUCIÓN DE LOS INGRESOS PROPIOS
DICIEMBRE REAL  2021</t>
  </si>
  <si>
    <t xml:space="preserve">La reducción del saldo de su deuda pública bruta total con motivo de cada una de las amortizaciones  a que se refiere este artículo, con relación al registrado al 31 de diciembre del ejercicio fiscal anterior.
</t>
  </si>
  <si>
    <t>Deuda Pública Bruta Total al 31 de diciembre 2021</t>
  </si>
  <si>
    <t xml:space="preserve">* Nota: PIB 2020 Revisada , debido a que no hay referencia 2021 y 2022. </t>
  </si>
  <si>
    <t>SALDO Y SERVICIO DE LA DEUDA PÚBLICA DEL 01 DE ENERO AL 30 DE SEPTIEMBRE DE 2022</t>
  </si>
  <si>
    <t>TIIE + 0.79</t>
  </si>
  <si>
    <t>TIIE + 0.90</t>
  </si>
  <si>
    <t>no reales</t>
  </si>
  <si>
    <t xml:space="preserve">Al período: Del 01 de Enero al 31 de diciembre de 2022 </t>
  </si>
  <si>
    <t xml:space="preserve">Entidad Federativa: Chiapas
Formato de información de obligaciones pagadas o garantizadas con fondos federales 
Al período del 01 de Enero al 31 de diciembre del 2022
</t>
  </si>
  <si>
    <t>El saldo de la Deuda Pública al  4to. trimestre de 2022  por  la cantidad de $13,082,030,340.34 no coincide con las cifras contables reportadas al mes de diciembre 2022 por la cantidad de $13,022,620,821.73, en razón de que no estan deducidas las amortizaciones por $59,409,518.61 efectuadas  con Fuente de Financiamiento Fondo General de Participaciones.</t>
  </si>
  <si>
    <t xml:space="preserve">Cuarto Trimestre 2022    </t>
  </si>
  <si>
    <t>noviembre</t>
  </si>
  <si>
    <t>diciembre preliminar</t>
  </si>
  <si>
    <t>EVOLUCIÓN DE LOS INGRESOS PROPIOS
NOVIEMBRE Y PRELIMINAR DE DICIEMBRE DE 2022</t>
  </si>
  <si>
    <t>Nota: Datos reales a noviembre según oficio No.SH/SUBI/DI/275/2022,  enviado por la Subsecretaría de Ingresos y diciembre estimado según oficio No.  SH/SUBI/0043/2022.</t>
  </si>
  <si>
    <t>C.P. Javier Baltazar Alejo</t>
  </si>
  <si>
    <t>C.P. José Luis Ordaz Ordóñez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</si>
</sst>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  <numFmt numFmtId="173" formatCode="_-[$€-2]* #,##0.00_-;\-[$€-2]* #,##0.00_-;_-[$€-2]* &quot;-&quot;??_-"/>
    <numFmt numFmtId="174" formatCode="_(&quot;$&quot;* #,##0.00_);_(&quot;$&quot;* \(#,##0.00\);_(&quot;$&quot;* &quot;-&quot;??_);_(@_)"/>
    <numFmt numFmtId="175" formatCode="#,##0.0000000"/>
    <numFmt numFmtId="176" formatCode="_-* #,##0.000_-;\-* #,##0.000_-;_-* &quot;-&quot;??_-;_-@_-"/>
    <numFmt numFmtId="177" formatCode="_-* #,##0.0000_-;\-* #,##0.0000_-;_-* &quot;-&quot;??_-;_-@_-"/>
    <numFmt numFmtId="178" formatCode="0.0%"/>
    <numFmt numFmtId="179" formatCode="0.0000%"/>
    <numFmt numFmtId="180" formatCode="0.0"/>
    <numFmt numFmtId="181" formatCode="0.000%"/>
    <numFmt numFmtId="182" formatCode="#,##0.0000000_ ;\-#,##0.0000000\ "/>
    <numFmt numFmtId="183" formatCode="[$-80A]dddd\,\ dd&quot; de &quot;mmmm&quot; de &quot;yyyy"/>
    <numFmt numFmtId="184" formatCode="[$-80A]hh:mm:ss\ AM/PM"/>
    <numFmt numFmtId="185" formatCode="_-* #,##0.0_-;\-* #,##0.0_-;_-* &quot;-&quot;??_-;_-@_-"/>
  </numFmts>
  <fonts count="6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name val="Americana BT"/>
      <family val="1"/>
    </font>
    <font>
      <sz val="10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17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3" fontId="0" fillId="0" borderId="0" xfId="49" applyFont="1" applyAlignment="1">
      <alignment/>
    </xf>
    <xf numFmtId="165" fontId="2" fillId="0" borderId="0" xfId="83" applyNumberFormat="1" applyFont="1" applyBorder="1">
      <alignment/>
      <protection/>
    </xf>
    <xf numFmtId="0" fontId="4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16" fontId="0" fillId="0" borderId="0" xfId="0" applyNumberFormat="1" applyAlignment="1">
      <alignment/>
    </xf>
    <xf numFmtId="1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43" fontId="2" fillId="0" borderId="0" xfId="83" applyNumberFormat="1" applyFont="1" applyBorder="1">
      <alignment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10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justify" vertical="center" wrapText="1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2" fontId="2" fillId="0" borderId="0" xfId="0" applyNumberFormat="1" applyFont="1" applyFill="1" applyAlignment="1">
      <alignment/>
    </xf>
    <xf numFmtId="43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3" fontId="14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1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/>
    </xf>
    <xf numFmtId="43" fontId="2" fillId="0" borderId="0" xfId="49" applyFont="1" applyBorder="1" applyAlignment="1">
      <alignment horizontal="center" vertical="center"/>
    </xf>
    <xf numFmtId="43" fontId="0" fillId="0" borderId="0" xfId="49" applyFont="1" applyFill="1" applyBorder="1" applyAlignment="1">
      <alignment horizontal="center" vertical="center"/>
    </xf>
    <xf numFmtId="43" fontId="0" fillId="0" borderId="0" xfId="49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0" fillId="0" borderId="0" xfId="49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right"/>
    </xf>
    <xf numFmtId="10" fontId="0" fillId="0" borderId="13" xfId="0" applyNumberForma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16" xfId="0" applyFont="1" applyBorder="1" applyAlignment="1">
      <alignment horizontal="center" vertical="top"/>
    </xf>
    <xf numFmtId="43" fontId="2" fillId="0" borderId="0" xfId="64" applyFont="1" applyAlignment="1">
      <alignment/>
    </xf>
    <xf numFmtId="43" fontId="0" fillId="0" borderId="0" xfId="64" applyFill="1" applyBorder="1" applyAlignment="1">
      <alignment/>
    </xf>
    <xf numFmtId="43" fontId="0" fillId="0" borderId="0" xfId="64" applyFont="1" applyFill="1" applyAlignment="1">
      <alignment/>
    </xf>
    <xf numFmtId="0" fontId="12" fillId="0" borderId="0" xfId="0" applyFont="1" applyFill="1" applyAlignment="1">
      <alignment horizontal="center"/>
    </xf>
    <xf numFmtId="43" fontId="0" fillId="0" borderId="0" xfId="64" applyFill="1" applyAlignment="1">
      <alignment/>
    </xf>
    <xf numFmtId="43" fontId="2" fillId="0" borderId="0" xfId="64" applyFont="1" applyFill="1" applyAlignment="1">
      <alignment/>
    </xf>
    <xf numFmtId="0" fontId="14" fillId="0" borderId="17" xfId="71" applyFont="1" applyFill="1" applyBorder="1" applyAlignment="1">
      <alignment vertical="center" wrapText="1"/>
      <protection/>
    </xf>
    <xf numFmtId="0" fontId="14" fillId="0" borderId="16" xfId="71" applyFont="1" applyFill="1" applyBorder="1" applyAlignment="1">
      <alignment horizontal="center" vertical="center" wrapText="1"/>
      <protection/>
    </xf>
    <xf numFmtId="0" fontId="14" fillId="0" borderId="11" xfId="71" applyFont="1" applyFill="1" applyBorder="1" applyAlignment="1">
      <alignment horizontal="center" vertical="center" wrapText="1"/>
      <protection/>
    </xf>
    <xf numFmtId="0" fontId="13" fillId="0" borderId="18" xfId="71" applyFont="1" applyFill="1" applyBorder="1">
      <alignment/>
      <protection/>
    </xf>
    <xf numFmtId="0" fontId="13" fillId="0" borderId="15" xfId="71" applyFont="1" applyFill="1" applyBorder="1">
      <alignment/>
      <protection/>
    </xf>
    <xf numFmtId="0" fontId="13" fillId="0" borderId="19" xfId="71" applyFont="1" applyFill="1" applyBorder="1">
      <alignment/>
      <protection/>
    </xf>
    <xf numFmtId="0" fontId="13" fillId="0" borderId="16" xfId="71" applyFont="1" applyFill="1" applyBorder="1">
      <alignment/>
      <protection/>
    </xf>
    <xf numFmtId="0" fontId="13" fillId="0" borderId="20" xfId="71" applyFont="1" applyFill="1" applyBorder="1">
      <alignment/>
      <protection/>
    </xf>
    <xf numFmtId="0" fontId="11" fillId="0" borderId="21" xfId="71" applyFont="1" applyFill="1" applyBorder="1" applyAlignment="1">
      <alignment horizontal="center" vertical="center"/>
      <protection/>
    </xf>
    <xf numFmtId="0" fontId="0" fillId="0" borderId="14" xfId="71" applyFont="1" applyFill="1" applyBorder="1">
      <alignment/>
      <protection/>
    </xf>
    <xf numFmtId="4" fontId="8" fillId="0" borderId="14" xfId="71" applyNumberFormat="1" applyFont="1" applyFill="1" applyBorder="1" applyAlignment="1">
      <alignment horizontal="right" vertical="center"/>
      <protection/>
    </xf>
    <xf numFmtId="4" fontId="8" fillId="0" borderId="22" xfId="71" applyNumberFormat="1" applyFont="1" applyFill="1" applyBorder="1" applyAlignment="1">
      <alignment horizontal="right" vertical="center"/>
      <protection/>
    </xf>
    <xf numFmtId="0" fontId="8" fillId="0" borderId="21" xfId="71" applyFont="1" applyFill="1" applyBorder="1">
      <alignment/>
      <protection/>
    </xf>
    <xf numFmtId="4" fontId="8" fillId="0" borderId="0" xfId="71" applyNumberFormat="1" applyFont="1" applyFill="1" applyBorder="1" applyAlignment="1">
      <alignment horizontal="right" vertical="center"/>
      <protection/>
    </xf>
    <xf numFmtId="0" fontId="0" fillId="0" borderId="14" xfId="71" applyFont="1" applyFill="1" applyBorder="1" applyAlignment="1">
      <alignment horizontal="right"/>
      <protection/>
    </xf>
    <xf numFmtId="0" fontId="0" fillId="0" borderId="0" xfId="71" applyFont="1" applyFill="1" applyBorder="1" applyAlignment="1">
      <alignment horizontal="right"/>
      <protection/>
    </xf>
    <xf numFmtId="0" fontId="0" fillId="0" borderId="22" xfId="71" applyFont="1" applyFill="1" applyBorder="1" applyAlignment="1">
      <alignment horizontal="right"/>
      <protection/>
    </xf>
    <xf numFmtId="0" fontId="3" fillId="0" borderId="21" xfId="71" applyFont="1" applyFill="1" applyBorder="1">
      <alignment/>
      <protection/>
    </xf>
    <xf numFmtId="0" fontId="3" fillId="0" borderId="14" xfId="71" applyFont="1" applyFill="1" applyBorder="1">
      <alignment/>
      <protection/>
    </xf>
    <xf numFmtId="4" fontId="8" fillId="0" borderId="14" xfId="71" applyNumberFormat="1" applyFont="1" applyFill="1" applyBorder="1" applyAlignment="1">
      <alignment horizontal="right"/>
      <protection/>
    </xf>
    <xf numFmtId="0" fontId="1" fillId="0" borderId="14" xfId="71" applyFont="1" applyFill="1" applyBorder="1">
      <alignment/>
      <protection/>
    </xf>
    <xf numFmtId="4" fontId="1" fillId="0" borderId="14" xfId="71" applyNumberFormat="1" applyFont="1" applyFill="1" applyBorder="1" applyAlignment="1">
      <alignment horizontal="right"/>
      <protection/>
    </xf>
    <xf numFmtId="4" fontId="1" fillId="0" borderId="0" xfId="71" applyNumberFormat="1" applyFont="1" applyFill="1" applyBorder="1" applyAlignment="1">
      <alignment horizontal="right"/>
      <protection/>
    </xf>
    <xf numFmtId="4" fontId="1" fillId="0" borderId="22" xfId="71" applyNumberFormat="1" applyFont="1" applyFill="1" applyBorder="1" applyAlignment="1">
      <alignment horizontal="right"/>
      <protection/>
    </xf>
    <xf numFmtId="0" fontId="0" fillId="0" borderId="21" xfId="71" applyFont="1" applyFill="1" applyBorder="1">
      <alignment/>
      <protection/>
    </xf>
    <xf numFmtId="14" fontId="1" fillId="0" borderId="14" xfId="71" applyNumberFormat="1" applyFont="1" applyFill="1" applyBorder="1" applyAlignment="1">
      <alignment horizontal="center"/>
      <protection/>
    </xf>
    <xf numFmtId="4" fontId="17" fillId="0" borderId="13" xfId="71" applyNumberFormat="1" applyFont="1" applyFill="1" applyBorder="1" applyAlignment="1">
      <alignment horizontal="right" vertical="center"/>
      <protection/>
    </xf>
    <xf numFmtId="4" fontId="17" fillId="0" borderId="14" xfId="71" applyNumberFormat="1" applyFont="1" applyFill="1" applyBorder="1" applyAlignment="1">
      <alignment horizontal="right" vertical="center"/>
      <protection/>
    </xf>
    <xf numFmtId="4" fontId="17" fillId="0" borderId="23" xfId="71" applyNumberFormat="1" applyFont="1" applyFill="1" applyBorder="1" applyAlignment="1">
      <alignment horizontal="right" vertical="center" wrapText="1"/>
      <protection/>
    </xf>
    <xf numFmtId="4" fontId="17" fillId="0" borderId="22" xfId="71" applyNumberFormat="1" applyFont="1" applyFill="1" applyBorder="1" applyAlignment="1">
      <alignment horizontal="right" vertical="center"/>
      <protection/>
    </xf>
    <xf numFmtId="0" fontId="13" fillId="0" borderId="24" xfId="71" applyFont="1" applyFill="1" applyBorder="1">
      <alignment/>
      <protection/>
    </xf>
    <xf numFmtId="0" fontId="13" fillId="0" borderId="25" xfId="71" applyFont="1" applyFill="1" applyBorder="1">
      <alignment/>
      <protection/>
    </xf>
    <xf numFmtId="0" fontId="13" fillId="0" borderId="26" xfId="71" applyFont="1" applyFill="1" applyBorder="1">
      <alignment/>
      <protection/>
    </xf>
    <xf numFmtId="4" fontId="13" fillId="0" borderId="27" xfId="71" applyNumberFormat="1" applyFont="1" applyFill="1" applyBorder="1">
      <alignment/>
      <protection/>
    </xf>
    <xf numFmtId="4" fontId="13" fillId="0" borderId="28" xfId="71" applyNumberFormat="1" applyFont="1" applyFill="1" applyBorder="1">
      <alignment/>
      <protection/>
    </xf>
    <xf numFmtId="165" fontId="0" fillId="0" borderId="0" xfId="0" applyNumberFormat="1" applyAlignment="1">
      <alignment/>
    </xf>
    <xf numFmtId="4" fontId="8" fillId="0" borderId="29" xfId="71" applyNumberFormat="1" applyFont="1" applyFill="1" applyBorder="1" applyAlignment="1">
      <alignment horizontal="right" vertical="center"/>
      <protection/>
    </xf>
    <xf numFmtId="4" fontId="17" fillId="0" borderId="2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7" fillId="0" borderId="30" xfId="0" applyFont="1" applyBorder="1" applyAlignment="1">
      <alignment horizontal="left" vertical="center" wrapText="1"/>
    </xf>
    <xf numFmtId="1" fontId="17" fillId="0" borderId="0" xfId="0" applyNumberFormat="1" applyFont="1" applyAlignment="1">
      <alignment horizontal="right" vertical="top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13" fillId="0" borderId="31" xfId="0" applyFont="1" applyFill="1" applyBorder="1" applyAlignment="1">
      <alignment/>
    </xf>
    <xf numFmtId="4" fontId="8" fillId="0" borderId="31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17" fillId="0" borderId="31" xfId="0" applyNumberFormat="1" applyFont="1" applyFill="1" applyBorder="1" applyAlignment="1">
      <alignment horizontal="right" vertical="center"/>
    </xf>
    <xf numFmtId="0" fontId="13" fillId="0" borderId="32" xfId="0" applyFont="1" applyFill="1" applyBorder="1" applyAlignment="1">
      <alignment/>
    </xf>
    <xf numFmtId="0" fontId="7" fillId="0" borderId="0" xfId="82">
      <alignment/>
      <protection/>
    </xf>
    <xf numFmtId="0" fontId="22" fillId="0" borderId="0" xfId="82" applyFont="1">
      <alignment/>
      <protection/>
    </xf>
    <xf numFmtId="0" fontId="23" fillId="0" borderId="0" xfId="82" applyFont="1">
      <alignment/>
      <protection/>
    </xf>
    <xf numFmtId="0" fontId="20" fillId="0" borderId="0" xfId="82" applyFont="1" applyFill="1" applyBorder="1" applyAlignment="1">
      <alignment horizontal="center" wrapText="1"/>
      <protection/>
    </xf>
    <xf numFmtId="0" fontId="7" fillId="0" borderId="0" xfId="82" applyFill="1" applyBorder="1" applyAlignment="1">
      <alignment horizontal="center" wrapText="1"/>
      <protection/>
    </xf>
    <xf numFmtId="0" fontId="20" fillId="0" borderId="0" xfId="82" applyFont="1" applyBorder="1" applyAlignment="1">
      <alignment horizontal="center" wrapText="1"/>
      <protection/>
    </xf>
    <xf numFmtId="0" fontId="20" fillId="0" borderId="16" xfId="82" applyFont="1" applyBorder="1" applyAlignment="1">
      <alignment horizontal="center"/>
      <protection/>
    </xf>
    <xf numFmtId="0" fontId="7" fillId="0" borderId="0" xfId="82" applyAlignment="1">
      <alignment horizontal="center" wrapText="1"/>
      <protection/>
    </xf>
    <xf numFmtId="0" fontId="19" fillId="0" borderId="0" xfId="82" applyFont="1" applyAlignment="1">
      <alignment/>
      <protection/>
    </xf>
    <xf numFmtId="43" fontId="0" fillId="0" borderId="33" xfId="49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3" fontId="7" fillId="0" borderId="0" xfId="82" applyNumberFormat="1" applyFill="1" applyBorder="1" applyAlignment="1">
      <alignment horizontal="center" wrapText="1"/>
      <protection/>
    </xf>
    <xf numFmtId="0" fontId="0" fillId="0" borderId="34" xfId="71" applyFont="1" applyFill="1" applyBorder="1">
      <alignment/>
      <protection/>
    </xf>
    <xf numFmtId="43" fontId="0" fillId="0" borderId="10" xfId="49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vertical="center"/>
    </xf>
    <xf numFmtId="0" fontId="2" fillId="0" borderId="0" xfId="0" applyFont="1" applyBorder="1" applyAlignment="1">
      <alignment horizontal="right" wrapText="1"/>
    </xf>
    <xf numFmtId="4" fontId="8" fillId="0" borderId="31" xfId="71" applyNumberFormat="1" applyFont="1" applyFill="1" applyBorder="1" applyAlignment="1">
      <alignment horizontal="right" vertical="center"/>
      <protection/>
    </xf>
    <xf numFmtId="43" fontId="7" fillId="0" borderId="0" xfId="49" applyFont="1" applyAlignment="1">
      <alignment/>
    </xf>
    <xf numFmtId="43" fontId="7" fillId="0" borderId="0" xfId="82" applyNumberFormat="1">
      <alignment/>
      <protection/>
    </xf>
    <xf numFmtId="0" fontId="16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25" fillId="0" borderId="35" xfId="82" applyFont="1" applyFill="1" applyBorder="1" applyAlignment="1">
      <alignment horizontal="center" vertical="center" wrapText="1"/>
      <protection/>
    </xf>
    <xf numFmtId="0" fontId="0" fillId="0" borderId="31" xfId="71" applyFont="1" applyFill="1" applyBorder="1" applyAlignment="1">
      <alignment horizontal="right"/>
      <protection/>
    </xf>
    <xf numFmtId="43" fontId="0" fillId="0" borderId="14" xfId="49" applyFont="1" applyBorder="1" applyAlignment="1">
      <alignment vertical="center" wrapText="1"/>
    </xf>
    <xf numFmtId="10" fontId="0" fillId="0" borderId="14" xfId="85" applyNumberFormat="1" applyFont="1" applyBorder="1" applyAlignment="1">
      <alignment vertical="center"/>
    </xf>
    <xf numFmtId="10" fontId="0" fillId="0" borderId="14" xfId="85" applyNumberFormat="1" applyFont="1" applyFill="1" applyBorder="1" applyAlignment="1">
      <alignment vertical="center"/>
    </xf>
    <xf numFmtId="0" fontId="21" fillId="0" borderId="27" xfId="82" applyFont="1" applyBorder="1" applyAlignment="1">
      <alignment/>
      <protection/>
    </xf>
    <xf numFmtId="43" fontId="2" fillId="0" borderId="0" xfId="49" applyFont="1" applyAlignment="1">
      <alignment/>
    </xf>
    <xf numFmtId="10" fontId="0" fillId="0" borderId="0" xfId="85" applyNumberFormat="1" applyFont="1" applyAlignment="1">
      <alignment/>
    </xf>
    <xf numFmtId="4" fontId="17" fillId="0" borderId="23" xfId="71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43" fontId="2" fillId="0" borderId="0" xfId="83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10" fontId="0" fillId="0" borderId="30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4" fontId="8" fillId="0" borderId="29" xfId="71" applyNumberFormat="1" applyFont="1" applyFill="1" applyBorder="1" applyAlignment="1">
      <alignment horizontal="right"/>
      <protection/>
    </xf>
    <xf numFmtId="0" fontId="20" fillId="0" borderId="0" xfId="82" applyFont="1" applyFill="1" applyBorder="1" applyAlignment="1">
      <alignment horizontal="center" vertical="top" wrapText="1"/>
      <protection/>
    </xf>
    <xf numFmtId="0" fontId="17" fillId="0" borderId="30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43" fontId="0" fillId="32" borderId="0" xfId="49" applyFont="1" applyFill="1" applyAlignment="1">
      <alignment/>
    </xf>
    <xf numFmtId="0" fontId="0" fillId="32" borderId="0" xfId="0" applyFill="1" applyAlignment="1">
      <alignment/>
    </xf>
    <xf numFmtId="4" fontId="0" fillId="32" borderId="0" xfId="0" applyNumberFormat="1" applyFill="1" applyAlignment="1">
      <alignment/>
    </xf>
    <xf numFmtId="4" fontId="2" fillId="0" borderId="37" xfId="49" applyNumberFormat="1" applyFont="1" applyBorder="1" applyAlignment="1">
      <alignment vertical="center"/>
    </xf>
    <xf numFmtId="4" fontId="0" fillId="0" borderId="37" xfId="49" applyNumberFormat="1" applyFont="1" applyFill="1" applyBorder="1" applyAlignment="1">
      <alignment vertical="center"/>
    </xf>
    <xf numFmtId="4" fontId="0" fillId="0" borderId="37" xfId="49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49" applyFont="1" applyBorder="1" applyAlignment="1">
      <alignment/>
    </xf>
    <xf numFmtId="43" fontId="16" fillId="0" borderId="0" xfId="49" applyFont="1" applyBorder="1" applyAlignment="1">
      <alignment/>
    </xf>
    <xf numFmtId="43" fontId="0" fillId="0" borderId="0" xfId="0" applyNumberFormat="1" applyBorder="1" applyAlignment="1">
      <alignment/>
    </xf>
    <xf numFmtId="43" fontId="2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6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7" fillId="0" borderId="0" xfId="0" applyFont="1" applyBorder="1" applyAlignment="1">
      <alignment vertical="center"/>
    </xf>
    <xf numFmtId="170" fontId="0" fillId="0" borderId="0" xfId="81" applyNumberFormat="1" applyBorder="1">
      <alignment/>
      <protection/>
    </xf>
    <xf numFmtId="0" fontId="20" fillId="0" borderId="0" xfId="82" applyFont="1" applyBorder="1" applyAlignment="1">
      <alignment horizontal="center" vertical="top" wrapText="1"/>
      <protection/>
    </xf>
    <xf numFmtId="0" fontId="25" fillId="0" borderId="10" xfId="82" applyFont="1" applyFill="1" applyBorder="1" applyAlignment="1">
      <alignment horizontal="center" vertical="center" wrapText="1"/>
      <protection/>
    </xf>
    <xf numFmtId="0" fontId="21" fillId="0" borderId="0" xfId="82" applyFont="1" applyBorder="1" applyAlignment="1">
      <alignment horizontal="center"/>
      <protection/>
    </xf>
    <xf numFmtId="0" fontId="7" fillId="0" borderId="0" xfId="82" applyFill="1" applyBorder="1" applyAlignment="1">
      <alignment horizontal="center" wrapText="1"/>
      <protection/>
    </xf>
    <xf numFmtId="0" fontId="20" fillId="0" borderId="0" xfId="82" applyFont="1" applyBorder="1" applyAlignment="1">
      <alignment horizontal="center" wrapText="1"/>
      <protection/>
    </xf>
    <xf numFmtId="0" fontId="20" fillId="0" borderId="16" xfId="82" applyFont="1" applyBorder="1" applyAlignment="1">
      <alignment horizontal="center" wrapText="1"/>
      <protection/>
    </xf>
    <xf numFmtId="0" fontId="24" fillId="0" borderId="0" xfId="82" applyFont="1" applyBorder="1" applyAlignment="1">
      <alignment horizontal="center" vertical="center" wrapText="1"/>
      <protection/>
    </xf>
    <xf numFmtId="0" fontId="21" fillId="0" borderId="0" xfId="82" applyFont="1" applyAlignment="1">
      <alignment horizontal="center"/>
      <protection/>
    </xf>
    <xf numFmtId="0" fontId="25" fillId="0" borderId="38" xfId="82" applyFont="1" applyFill="1" applyBorder="1" applyAlignment="1">
      <alignment horizontal="center" vertical="center" wrapText="1"/>
      <protection/>
    </xf>
    <xf numFmtId="0" fontId="25" fillId="0" borderId="39" xfId="82" applyFont="1" applyFill="1" applyBorder="1" applyAlignment="1">
      <alignment horizontal="center" vertical="center" wrapText="1"/>
      <protection/>
    </xf>
    <xf numFmtId="0" fontId="25" fillId="0" borderId="40" xfId="82" applyFont="1" applyFill="1" applyBorder="1" applyAlignment="1">
      <alignment horizontal="center" vertical="center"/>
      <protection/>
    </xf>
    <xf numFmtId="0" fontId="25" fillId="0" borderId="41" xfId="82" applyFont="1" applyFill="1" applyBorder="1" applyAlignment="1">
      <alignment horizontal="center" vertical="center"/>
      <protection/>
    </xf>
    <xf numFmtId="0" fontId="25" fillId="0" borderId="18" xfId="82" applyFont="1" applyFill="1" applyBorder="1" applyAlignment="1">
      <alignment horizontal="center" vertical="center"/>
      <protection/>
    </xf>
    <xf numFmtId="0" fontId="25" fillId="0" borderId="42" xfId="82" applyFont="1" applyFill="1" applyBorder="1" applyAlignment="1">
      <alignment horizontal="center" vertical="center" wrapText="1"/>
      <protection/>
    </xf>
    <xf numFmtId="0" fontId="25" fillId="0" borderId="15" xfId="82" applyFont="1" applyFill="1" applyBorder="1" applyAlignment="1">
      <alignment horizontal="center" vertical="center" wrapText="1"/>
      <protection/>
    </xf>
    <xf numFmtId="0" fontId="14" fillId="0" borderId="43" xfId="71" applyFont="1" applyFill="1" applyBorder="1" applyAlignment="1">
      <alignment horizontal="center" vertical="center" wrapText="1"/>
      <protection/>
    </xf>
    <xf numFmtId="0" fontId="14" fillId="0" borderId="14" xfId="71" applyFont="1" applyFill="1" applyBorder="1" applyAlignment="1">
      <alignment horizontal="center" vertical="center" wrapText="1"/>
      <protection/>
    </xf>
    <xf numFmtId="0" fontId="14" fillId="0" borderId="12" xfId="71" applyFont="1" applyFill="1" applyBorder="1" applyAlignment="1">
      <alignment horizontal="center" vertical="center" wrapText="1"/>
      <protection/>
    </xf>
    <xf numFmtId="0" fontId="14" fillId="0" borderId="44" xfId="71" applyFont="1" applyFill="1" applyBorder="1" applyAlignment="1">
      <alignment horizontal="center" vertical="center" wrapText="1"/>
      <protection/>
    </xf>
    <xf numFmtId="0" fontId="14" fillId="0" borderId="22" xfId="71" applyFont="1" applyFill="1" applyBorder="1" applyAlignment="1">
      <alignment horizontal="center" vertical="center" wrapText="1"/>
      <protection/>
    </xf>
    <xf numFmtId="0" fontId="14" fillId="0" borderId="45" xfId="71" applyFont="1" applyFill="1" applyBorder="1" applyAlignment="1">
      <alignment horizontal="center" vertical="center" wrapText="1"/>
      <protection/>
    </xf>
    <xf numFmtId="0" fontId="14" fillId="0" borderId="46" xfId="71" applyFont="1" applyFill="1" applyBorder="1" applyAlignment="1">
      <alignment horizontal="center" vertical="center" wrapText="1"/>
      <protection/>
    </xf>
    <xf numFmtId="0" fontId="14" fillId="0" borderId="31" xfId="71" applyFont="1" applyFill="1" applyBorder="1" applyAlignment="1">
      <alignment horizontal="center" vertical="center" wrapText="1"/>
      <protection/>
    </xf>
    <xf numFmtId="0" fontId="14" fillId="0" borderId="47" xfId="71" applyFont="1" applyFill="1" applyBorder="1" applyAlignment="1">
      <alignment horizontal="center" vertical="center" wrapText="1"/>
      <protection/>
    </xf>
    <xf numFmtId="4" fontId="14" fillId="0" borderId="46" xfId="0" applyNumberFormat="1" applyFont="1" applyFill="1" applyBorder="1" applyAlignment="1">
      <alignment horizontal="center" vertical="center" wrapText="1"/>
    </xf>
    <xf numFmtId="4" fontId="14" fillId="0" borderId="31" xfId="0" applyNumberFormat="1" applyFont="1" applyFill="1" applyBorder="1" applyAlignment="1">
      <alignment horizontal="center" vertical="center" wrapText="1"/>
    </xf>
    <xf numFmtId="4" fontId="14" fillId="0" borderId="3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4" fillId="0" borderId="48" xfId="71" applyFont="1" applyFill="1" applyBorder="1" applyAlignment="1" quotePrefix="1">
      <alignment horizontal="center" vertical="center" wrapText="1"/>
      <protection/>
    </xf>
    <xf numFmtId="0" fontId="16" fillId="0" borderId="21" xfId="71" applyFont="1" applyFill="1" applyBorder="1" applyAlignment="1">
      <alignment horizontal="center" vertical="center" wrapText="1"/>
      <protection/>
    </xf>
    <xf numFmtId="0" fontId="16" fillId="0" borderId="49" xfId="71" applyFont="1" applyFill="1" applyBorder="1" applyAlignment="1">
      <alignment horizontal="center" vertical="center" wrapText="1"/>
      <protection/>
    </xf>
    <xf numFmtId="0" fontId="16" fillId="0" borderId="14" xfId="71" applyFont="1" applyFill="1" applyBorder="1" applyAlignment="1">
      <alignment horizontal="center" vertical="center" wrapText="1"/>
      <protection/>
    </xf>
    <xf numFmtId="0" fontId="16" fillId="0" borderId="12" xfId="7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" fontId="0" fillId="0" borderId="30" xfId="49" applyNumberFormat="1" applyFont="1" applyFill="1" applyBorder="1" applyAlignment="1">
      <alignment horizontal="center" vertical="center"/>
    </xf>
    <xf numFmtId="4" fontId="0" fillId="0" borderId="37" xfId="49" applyNumberFormat="1" applyFont="1" applyFill="1" applyBorder="1" applyAlignment="1">
      <alignment horizontal="center" vertical="center"/>
    </xf>
    <xf numFmtId="4" fontId="0" fillId="0" borderId="30" xfId="49" applyNumberFormat="1" applyFont="1" applyBorder="1" applyAlignment="1">
      <alignment horizontal="center" vertical="center"/>
    </xf>
    <xf numFmtId="4" fontId="0" fillId="0" borderId="37" xfId="49" applyNumberFormat="1" applyFont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4" fontId="0" fillId="0" borderId="30" xfId="49" applyNumberFormat="1" applyFont="1" applyFill="1" applyBorder="1" applyAlignment="1">
      <alignment horizontal="center" vertical="center" wrapText="1"/>
    </xf>
    <xf numFmtId="4" fontId="0" fillId="0" borderId="37" xfId="49" applyNumberFormat="1" applyFont="1" applyFill="1" applyBorder="1" applyAlignment="1">
      <alignment horizontal="center" vertical="center" wrapText="1"/>
    </xf>
    <xf numFmtId="4" fontId="0" fillId="0" borderId="30" xfId="49" applyNumberFormat="1" applyFont="1" applyBorder="1" applyAlignment="1">
      <alignment horizontal="center" vertical="center" wrapText="1"/>
    </xf>
    <xf numFmtId="4" fontId="0" fillId="0" borderId="37" xfId="49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7" fillId="0" borderId="0" xfId="0" applyFont="1" applyBorder="1" applyAlignment="1">
      <alignment horizontal="justify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0" borderId="16" xfId="0" applyFont="1" applyFill="1" applyBorder="1" applyAlignment="1">
      <alignment horizontal="justify" vertical="center" wrapText="1"/>
    </xf>
    <xf numFmtId="0" fontId="0" fillId="0" borderId="16" xfId="0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/>
    </xf>
    <xf numFmtId="0" fontId="0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0" borderId="16" xfId="0" applyFont="1" applyFill="1" applyBorder="1" applyAlignment="1">
      <alignment horizontal="justify" vertical="justify" wrapText="1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2 3" xfId="53"/>
    <cellStyle name="Millares [0] 3" xfId="54"/>
    <cellStyle name="Millares 2" xfId="55"/>
    <cellStyle name="Millares 2 2" xfId="56"/>
    <cellStyle name="Millares 2 2 2" xfId="57"/>
    <cellStyle name="Millares 2 2 3" xfId="58"/>
    <cellStyle name="Millares 2 3" xfId="59"/>
    <cellStyle name="Millares 3" xfId="60"/>
    <cellStyle name="Millares 4" xfId="61"/>
    <cellStyle name="Millares 4 2" xfId="62"/>
    <cellStyle name="Millares 4 3" xfId="63"/>
    <cellStyle name="Millares 4 4" xfId="64"/>
    <cellStyle name="Millares 5" xfId="65"/>
    <cellStyle name="Millares 6" xfId="66"/>
    <cellStyle name="Currency" xfId="67"/>
    <cellStyle name="Currency [0]" xfId="68"/>
    <cellStyle name="Moneda 2" xfId="69"/>
    <cellStyle name="Neutral" xfId="70"/>
    <cellStyle name="Normal 2" xfId="71"/>
    <cellStyle name="Normal 2 2" xfId="72"/>
    <cellStyle name="Normal 2 2 2" xfId="73"/>
    <cellStyle name="Normal 2 2 3" xfId="74"/>
    <cellStyle name="Normal 2 3" xfId="75"/>
    <cellStyle name="Normal 2 4" xfId="76"/>
    <cellStyle name="Normal 3" xfId="77"/>
    <cellStyle name="Normal 3 2" xfId="78"/>
    <cellStyle name="Normal 3_12 CUADROS CONAC DICIEMBRE 2014 DEUDA" xfId="79"/>
    <cellStyle name="Normal 4" xfId="80"/>
    <cellStyle name="Normal 5" xfId="81"/>
    <cellStyle name="Normal_CONAC 3ER TRIMESTRE 2014 DEUDA PÚBLICA" xfId="82"/>
    <cellStyle name="Normal_SALDDEU1" xfId="83"/>
    <cellStyle name="Notas" xfId="84"/>
    <cellStyle name="Percent" xfId="85"/>
    <cellStyle name="Porcentual 2" xfId="86"/>
    <cellStyle name="Porcentual 3" xfId="87"/>
    <cellStyle name="Porcentual 4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0</xdr:col>
      <xdr:colOff>1790700</xdr:colOff>
      <xdr:row>4</xdr:row>
      <xdr:rowOff>114300</xdr:rowOff>
    </xdr:to>
    <xdr:pic>
      <xdr:nvPicPr>
        <xdr:cNvPr id="1" name="Picture 3" descr="Descripción: C:\Documents and Settings\cmolinat\Escritorio\LOGO SECRETARIA-DE-HACIE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904875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>
          <a:clrChange>
            <a:clrFrom>
              <a:srgbClr val="0000FF"/>
            </a:clrFrom>
            <a:clrTo>
              <a:srgbClr val="0000FF">
                <a:alpha val="0"/>
              </a:srgbClr>
            </a:clrTo>
          </a:clrChange>
        </a:blip>
        <a:srcRect l="1661" t="2510" r="5400" b="2067"/>
        <a:stretch>
          <a:fillRect/>
        </a:stretch>
      </xdr:blipFill>
      <xdr:spPr>
        <a:xfrm>
          <a:off x="161925" y="0"/>
          <a:ext cx="742950" cy="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904875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>
          <a:clrChange>
            <a:clrFrom>
              <a:srgbClr val="0000FF"/>
            </a:clrFrom>
            <a:clrTo>
              <a:srgbClr val="0000FF">
                <a:alpha val="0"/>
              </a:srgbClr>
            </a:clrTo>
          </a:clrChange>
        </a:blip>
        <a:srcRect l="1661" t="2510" r="5400" b="2067"/>
        <a:stretch>
          <a:fillRect/>
        </a:stretch>
      </xdr:blipFill>
      <xdr:spPr>
        <a:xfrm>
          <a:off x="161925" y="0"/>
          <a:ext cx="742950" cy="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409575</xdr:rowOff>
    </xdr:from>
    <xdr:to>
      <xdr:col>3</xdr:col>
      <xdr:colOff>304800</xdr:colOff>
      <xdr:row>2</xdr:row>
      <xdr:rowOff>180975</xdr:rowOff>
    </xdr:to>
    <xdr:pic>
      <xdr:nvPicPr>
        <xdr:cNvPr id="1" name="Picture 3" descr="Descripción: C:\Documents and Settings\cmolinat\Escritorio\LOGO SECRETARIA-DE-HACIE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9575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42</xdr:row>
      <xdr:rowOff>190500</xdr:rowOff>
    </xdr:from>
    <xdr:to>
      <xdr:col>6</xdr:col>
      <xdr:colOff>1438275</xdr:colOff>
      <xdr:row>42</xdr:row>
      <xdr:rowOff>190500</xdr:rowOff>
    </xdr:to>
    <xdr:sp>
      <xdr:nvSpPr>
        <xdr:cNvPr id="1" name="Line 27"/>
        <xdr:cNvSpPr>
          <a:spLocks/>
        </xdr:cNvSpPr>
      </xdr:nvSpPr>
      <xdr:spPr>
        <a:xfrm>
          <a:off x="5181600" y="1371600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104775</xdr:rowOff>
    </xdr:from>
    <xdr:to>
      <xdr:col>2</xdr:col>
      <xdr:colOff>1790700</xdr:colOff>
      <xdr:row>3</xdr:row>
      <xdr:rowOff>123825</xdr:rowOff>
    </xdr:to>
    <xdr:pic>
      <xdr:nvPicPr>
        <xdr:cNvPr id="2" name="Picture 3" descr="Descripción: C:\Documents and Settings\cmolinat\Escritorio\LOGO SECRETARIA-DE-HACIE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_eval%201\c\Cta-Pub\CTAPUB00\OFICIOS\TARJETASRIA.GO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cpof01\oficina%20de%20deuda\DEUDA%20P&#218;BLICA%202013\PTO%202014\TODAS%20LAS%20TARJETAS%202014\INFORME%20GOBIERNO%20ANEXO%20D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JETASRIA.GOB"/>
      <sheetName val="CONCENTRADOR"/>
      <sheetName val="INF.PRESUP."/>
      <sheetName val="AMPL. Y  REDUCC. "/>
      <sheetName val="EVOL. GASTO"/>
      <sheetName val="ANEXO  1"/>
      <sheetName val="REFER.DE VARIAC. "/>
      <sheetName val="EMPL. Y REMUN."/>
      <sheetName val="CAP.4000 "/>
      <sheetName val="ANEXO 2"/>
      <sheetName val="ANEXO 3"/>
      <sheetName val="CAP. 5000"/>
      <sheetName val="CAP.7000 "/>
      <sheetName val="CAP.9000"/>
      <sheetName val="CLAS. REGIONES"/>
      <sheetName val="ANEXO 4"/>
      <sheetName val="CLAS. FUNC. Y SUBF."/>
      <sheetName val="RECS. TRANSF. A ORG. SUB."/>
      <sheetName val="INFORMACION RAMO 33"/>
      <sheetName val="RAMO 33 CLASIF. ADMVA."/>
      <sheetName val="RAMO 33 CLASIF. FUNC.SUBF."/>
      <sheetName val="RAMO 33 CLASIF. REGIONAL"/>
      <sheetName val="RAMO 33. FAEB. "/>
      <sheetName val="OTRAS APORTA"/>
      <sheetName val="OTRAS APORTACIONES Y SUBSIDIOS"/>
      <sheetName val="ANEXO CAP9000"/>
      <sheetName val="CLASIF. ECON.GTO.(6)"/>
      <sheetName val="CAP.4000 (M)"/>
      <sheetName val="ANEXO JUNIO (M)"/>
      <sheetName val="ANEXO 2 JUNIO (M)"/>
      <sheetName val="CAP.7000 (M)"/>
      <sheetName val="AMPL. Y  REDUCC. (6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D-1 ENERO"/>
      <sheetName val="ANEXO D-1 FEBRERO"/>
      <sheetName val=" SHCP 2014"/>
      <sheetName val="ANEXO D-1 MARZO"/>
      <sheetName val="ANEXO D-1 ABRIL"/>
      <sheetName val="ANEXO D-1 MAYO"/>
      <sheetName val="ANEXO D-1 JUNIO"/>
      <sheetName val="ANEXO D-1 JULIO"/>
      <sheetName val="ANEXO D-1 AGOSTO"/>
      <sheetName val="ANEXO D-1 SEPTIEMBRE"/>
      <sheetName val="ANEXO D-1 AGOSTO  modif"/>
      <sheetName val="interacciones saldo julio"/>
    </sheetNames>
    <sheetDataSet>
      <sheetData sheetId="9">
        <row r="21">
          <cell r="B21">
            <v>51035</v>
          </cell>
        </row>
        <row r="28">
          <cell r="B28">
            <v>47324</v>
          </cell>
          <cell r="C28">
            <v>1082822167.41</v>
          </cell>
        </row>
        <row r="30">
          <cell r="C30">
            <v>1922402324.28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29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34.00390625" style="124" customWidth="1"/>
    <col min="2" max="2" width="32.421875" style="124" customWidth="1"/>
    <col min="3" max="3" width="21.140625" style="124" customWidth="1"/>
    <col min="4" max="4" width="18.8515625" style="124" customWidth="1"/>
    <col min="5" max="5" width="19.7109375" style="124" customWidth="1"/>
    <col min="6" max="16384" width="11.421875" style="124" customWidth="1"/>
  </cols>
  <sheetData>
    <row r="1" spans="1:5" ht="15.75">
      <c r="A1" s="194" t="s">
        <v>60</v>
      </c>
      <c r="B1" s="194"/>
      <c r="C1" s="194"/>
      <c r="D1" s="194"/>
      <c r="E1" s="194"/>
    </row>
    <row r="2" spans="1:5" ht="15.75" customHeight="1">
      <c r="A2" s="189" t="s">
        <v>61</v>
      </c>
      <c r="B2" s="189"/>
      <c r="C2" s="189"/>
      <c r="D2" s="189"/>
      <c r="E2" s="189"/>
    </row>
    <row r="3" spans="1:5" ht="15.75" customHeight="1">
      <c r="A3" s="189" t="s">
        <v>27</v>
      </c>
      <c r="B3" s="189"/>
      <c r="C3" s="189"/>
      <c r="D3" s="189"/>
      <c r="E3" s="189"/>
    </row>
    <row r="4" spans="1:5" ht="15.75" customHeight="1">
      <c r="A4" s="189" t="s">
        <v>71</v>
      </c>
      <c r="B4" s="189"/>
      <c r="C4" s="189"/>
      <c r="D4" s="189"/>
      <c r="E4" s="189"/>
    </row>
    <row r="5" spans="1:5" ht="15.75" customHeight="1">
      <c r="A5" s="194" t="s">
        <v>99</v>
      </c>
      <c r="B5" s="194"/>
      <c r="C5" s="194"/>
      <c r="D5" s="194"/>
      <c r="E5" s="194"/>
    </row>
    <row r="6" spans="1:5" ht="16.5" thickBot="1">
      <c r="A6" s="152"/>
      <c r="B6" s="152"/>
      <c r="C6" s="152"/>
      <c r="D6" s="152"/>
      <c r="E6" s="152"/>
    </row>
    <row r="7" spans="1:5" ht="15.75" customHeight="1">
      <c r="A7" s="197" t="s">
        <v>62</v>
      </c>
      <c r="B7" s="200" t="s">
        <v>63</v>
      </c>
      <c r="C7" s="200" t="s">
        <v>64</v>
      </c>
      <c r="D7" s="200"/>
      <c r="E7" s="147" t="s">
        <v>65</v>
      </c>
    </row>
    <row r="8" spans="1:5" ht="15">
      <c r="A8" s="198"/>
      <c r="B8" s="188"/>
      <c r="C8" s="188" t="s">
        <v>66</v>
      </c>
      <c r="D8" s="188" t="s">
        <v>67</v>
      </c>
      <c r="E8" s="195"/>
    </row>
    <row r="9" spans="1:5" ht="15">
      <c r="A9" s="199"/>
      <c r="B9" s="201"/>
      <c r="C9" s="188"/>
      <c r="D9" s="188"/>
      <c r="E9" s="196"/>
    </row>
    <row r="10" spans="1:5" ht="46.5" customHeight="1">
      <c r="A10" s="134" t="s">
        <v>68</v>
      </c>
      <c r="B10" s="134" t="s">
        <v>69</v>
      </c>
      <c r="C10" s="133">
        <v>934187461.06</v>
      </c>
      <c r="D10" s="133">
        <f>+C10</f>
        <v>934187461.06</v>
      </c>
      <c r="E10" s="138">
        <v>0</v>
      </c>
    </row>
    <row r="11" spans="1:5" ht="46.5" customHeight="1" hidden="1">
      <c r="A11" s="134" t="s">
        <v>70</v>
      </c>
      <c r="B11" s="134" t="s">
        <v>69</v>
      </c>
      <c r="C11" s="137"/>
      <c r="D11" s="137">
        <f>+C11</f>
        <v>0</v>
      </c>
      <c r="E11" s="138">
        <v>0</v>
      </c>
    </row>
    <row r="12" ht="15">
      <c r="A12" s="125"/>
    </row>
    <row r="13" ht="15">
      <c r="A13" s="126"/>
    </row>
    <row r="14" spans="1:5" ht="15">
      <c r="A14" s="127"/>
      <c r="B14" s="190"/>
      <c r="C14" s="190"/>
      <c r="D14" s="191"/>
      <c r="E14" s="191"/>
    </row>
    <row r="15" spans="1:5" ht="15">
      <c r="A15" s="127"/>
      <c r="B15" s="128"/>
      <c r="C15" s="135"/>
      <c r="D15" s="129"/>
      <c r="E15" s="129"/>
    </row>
    <row r="16" spans="1:5" ht="15">
      <c r="A16" s="127"/>
      <c r="B16" s="128"/>
      <c r="C16" s="128"/>
      <c r="D16" s="129"/>
      <c r="E16" s="129"/>
    </row>
    <row r="17" spans="1:5" ht="15">
      <c r="A17" s="127"/>
      <c r="B17" s="128"/>
      <c r="C17" s="128"/>
      <c r="D17" s="129"/>
      <c r="E17" s="129"/>
    </row>
    <row r="18" spans="1:5" ht="15">
      <c r="A18" s="127"/>
      <c r="B18" s="128"/>
      <c r="C18" s="128"/>
      <c r="D18" s="129"/>
      <c r="E18" s="129"/>
    </row>
    <row r="19" spans="1:5" ht="15">
      <c r="A19" s="127"/>
      <c r="B19" s="128"/>
      <c r="C19" s="128"/>
      <c r="D19" s="129"/>
      <c r="E19" s="129"/>
    </row>
    <row r="20" spans="1:5" ht="15">
      <c r="A20" s="127"/>
      <c r="B20" s="128"/>
      <c r="C20" s="128"/>
      <c r="D20" s="129"/>
      <c r="E20" s="129"/>
    </row>
    <row r="21" spans="1:5" ht="15">
      <c r="A21" s="127"/>
      <c r="B21" s="128"/>
      <c r="C21" s="128"/>
      <c r="D21" s="129"/>
      <c r="E21" s="129"/>
    </row>
    <row r="22" spans="1:5" ht="15">
      <c r="A22" s="130" t="s">
        <v>107</v>
      </c>
      <c r="B22" s="131"/>
      <c r="C22" s="131"/>
      <c r="D22" s="192" t="s">
        <v>108</v>
      </c>
      <c r="E22" s="192"/>
    </row>
    <row r="23" spans="1:5" ht="31.5" customHeight="1">
      <c r="A23" s="164" t="s">
        <v>80</v>
      </c>
      <c r="B23" s="193"/>
      <c r="C23" s="193"/>
      <c r="D23" s="187" t="s">
        <v>86</v>
      </c>
      <c r="E23" s="187"/>
    </row>
    <row r="24" ht="15">
      <c r="B24" s="132"/>
    </row>
    <row r="25" spans="2:3" ht="15">
      <c r="B25" s="132"/>
      <c r="C25" s="141"/>
    </row>
    <row r="26" ht="15">
      <c r="C26" s="141"/>
    </row>
    <row r="27" ht="15">
      <c r="C27" s="141"/>
    </row>
    <row r="28" ht="15">
      <c r="C28" s="141"/>
    </row>
    <row r="29" ht="15">
      <c r="C29" s="142"/>
    </row>
  </sheetData>
  <sheetProtection/>
  <mergeCells count="16">
    <mergeCell ref="A1:E1"/>
    <mergeCell ref="A2:E2"/>
    <mergeCell ref="A4:E4"/>
    <mergeCell ref="E8:E9"/>
    <mergeCell ref="A7:A9"/>
    <mergeCell ref="B7:B9"/>
    <mergeCell ref="C7:D7"/>
    <mergeCell ref="D23:E23"/>
    <mergeCell ref="C8:C9"/>
    <mergeCell ref="D8:D9"/>
    <mergeCell ref="A3:E3"/>
    <mergeCell ref="B14:C14"/>
    <mergeCell ref="D14:E14"/>
    <mergeCell ref="D22:E22"/>
    <mergeCell ref="B23:C23"/>
    <mergeCell ref="A5:E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U42"/>
  <sheetViews>
    <sheetView zoomScale="90" zoomScaleNormal="90" zoomScalePageLayoutView="0" workbookViewId="0" topLeftCell="A1">
      <selection activeCell="A17" sqref="A17"/>
    </sheetView>
  </sheetViews>
  <sheetFormatPr defaultColWidth="11.421875" defaultRowHeight="12.75"/>
  <cols>
    <col min="1" max="1" width="32.00390625" style="0" customWidth="1"/>
    <col min="2" max="2" width="14.28125" style="0" customWidth="1"/>
    <col min="3" max="4" width="20.00390625" style="0" customWidth="1"/>
    <col min="5" max="5" width="19.421875" style="0" customWidth="1"/>
    <col min="6" max="6" width="19.57421875" style="0" customWidth="1"/>
    <col min="7" max="7" width="2.140625" style="0" hidden="1" customWidth="1"/>
    <col min="8" max="8" width="22.140625" style="0" customWidth="1"/>
    <col min="9" max="9" width="3.57421875" style="48" customWidth="1"/>
    <col min="10" max="10" width="19.28125" style="48" customWidth="1"/>
    <col min="11" max="11" width="20.57421875" style="48" customWidth="1"/>
    <col min="12" max="12" width="20.8515625" style="48" bestFit="1" customWidth="1"/>
    <col min="13" max="13" width="23.28125" style="48" bestFit="1" customWidth="1"/>
    <col min="14" max="14" width="22.28125" style="48" bestFit="1" customWidth="1"/>
    <col min="15" max="15" width="13.8515625" style="48" bestFit="1" customWidth="1"/>
    <col min="16" max="16" width="17.8515625" style="48" bestFit="1" customWidth="1"/>
    <col min="17" max="17" width="13.7109375" style="48" customWidth="1"/>
    <col min="18" max="18" width="17.8515625" style="48" bestFit="1" customWidth="1"/>
    <col min="19" max="19" width="16.57421875" style="48" bestFit="1" customWidth="1"/>
    <col min="20" max="20" width="17.8515625" style="48" bestFit="1" customWidth="1"/>
    <col min="21" max="21" width="16.140625" style="48" customWidth="1"/>
    <col min="22" max="22" width="11.421875" style="48" customWidth="1"/>
  </cols>
  <sheetData>
    <row r="1" spans="1:11" ht="18.75">
      <c r="A1" s="214" t="s">
        <v>12</v>
      </c>
      <c r="B1" s="214"/>
      <c r="C1" s="214"/>
      <c r="D1" s="214"/>
      <c r="E1" s="214"/>
      <c r="F1" s="214"/>
      <c r="G1" s="214"/>
      <c r="H1" s="214"/>
      <c r="I1" s="67"/>
      <c r="J1" s="67"/>
      <c r="K1" s="67"/>
    </row>
    <row r="2" spans="1:12" ht="18.75" hidden="1">
      <c r="A2" s="215" t="s">
        <v>13</v>
      </c>
      <c r="B2" s="215"/>
      <c r="C2" s="215"/>
      <c r="D2" s="215"/>
      <c r="E2" s="215"/>
      <c r="F2" s="215"/>
      <c r="G2" s="215"/>
      <c r="H2" s="215"/>
      <c r="I2" s="67"/>
      <c r="J2" s="67"/>
      <c r="K2" s="67"/>
      <c r="L2" s="68"/>
    </row>
    <row r="3" spans="1:12" ht="18.75">
      <c r="A3" s="214" t="s">
        <v>14</v>
      </c>
      <c r="B3" s="214"/>
      <c r="C3" s="214"/>
      <c r="D3" s="214"/>
      <c r="E3" s="214"/>
      <c r="F3" s="214"/>
      <c r="G3" s="214"/>
      <c r="H3" s="214"/>
      <c r="I3" s="67"/>
      <c r="J3" s="67"/>
      <c r="K3" s="67"/>
      <c r="L3" s="68"/>
    </row>
    <row r="4" spans="1:11" ht="18.75">
      <c r="A4" s="214" t="s">
        <v>95</v>
      </c>
      <c r="B4" s="214"/>
      <c r="C4" s="214"/>
      <c r="D4" s="214"/>
      <c r="E4" s="214"/>
      <c r="F4" s="214"/>
      <c r="G4" s="214"/>
      <c r="H4" s="214"/>
      <c r="I4" s="108"/>
      <c r="J4" s="67"/>
      <c r="K4" s="67"/>
    </row>
    <row r="5" spans="1:11" ht="17.25" customHeight="1" thickBot="1">
      <c r="A5" s="34"/>
      <c r="B5" s="34"/>
      <c r="C5" s="49"/>
      <c r="D5" s="49"/>
      <c r="E5" s="49"/>
      <c r="F5" s="49"/>
      <c r="G5" s="34"/>
      <c r="H5" s="36"/>
      <c r="I5" s="69"/>
      <c r="J5" s="36"/>
      <c r="K5" s="36"/>
    </row>
    <row r="6" spans="1:14" s="40" customFormat="1" ht="26.25" customHeight="1">
      <c r="A6" s="216" t="s">
        <v>15</v>
      </c>
      <c r="B6" s="202" t="s">
        <v>16</v>
      </c>
      <c r="C6" s="202" t="s">
        <v>17</v>
      </c>
      <c r="D6" s="202" t="s">
        <v>89</v>
      </c>
      <c r="E6" s="202" t="s">
        <v>78</v>
      </c>
      <c r="F6" s="202" t="s">
        <v>19</v>
      </c>
      <c r="G6" s="70"/>
      <c r="H6" s="205" t="s">
        <v>3</v>
      </c>
      <c r="I6" s="37"/>
      <c r="J6" s="211" t="s">
        <v>30</v>
      </c>
      <c r="K6" s="208" t="s">
        <v>18</v>
      </c>
      <c r="L6" s="39"/>
      <c r="N6" s="65"/>
    </row>
    <row r="7" spans="1:11" s="40" customFormat="1" ht="12.75" customHeight="1">
      <c r="A7" s="217"/>
      <c r="B7" s="219"/>
      <c r="C7" s="203"/>
      <c r="D7" s="203"/>
      <c r="E7" s="203"/>
      <c r="F7" s="203"/>
      <c r="G7" s="71"/>
      <c r="H7" s="206"/>
      <c r="I7" s="38"/>
      <c r="J7" s="212"/>
      <c r="K7" s="209"/>
    </row>
    <row r="8" spans="1:13" s="40" customFormat="1" ht="15" customHeight="1" thickBot="1">
      <c r="A8" s="218"/>
      <c r="B8" s="220"/>
      <c r="C8" s="204"/>
      <c r="D8" s="204"/>
      <c r="E8" s="204"/>
      <c r="F8" s="204"/>
      <c r="G8" s="72"/>
      <c r="H8" s="207"/>
      <c r="I8" s="41"/>
      <c r="J8" s="213"/>
      <c r="K8" s="210"/>
      <c r="L8" s="39"/>
      <c r="M8" s="39"/>
    </row>
    <row r="9" spans="1:11" s="40" customFormat="1" ht="13.5">
      <c r="A9" s="73"/>
      <c r="B9" s="74"/>
      <c r="C9" s="75"/>
      <c r="D9" s="75"/>
      <c r="E9" s="75"/>
      <c r="F9" s="75"/>
      <c r="G9" s="76"/>
      <c r="H9" s="77"/>
      <c r="I9" s="35"/>
      <c r="J9" s="118"/>
      <c r="K9" s="118"/>
    </row>
    <row r="10" spans="1:14" s="40" customFormat="1" ht="24.75" customHeight="1">
      <c r="A10" s="78" t="s">
        <v>20</v>
      </c>
      <c r="B10" s="79"/>
      <c r="C10" s="80">
        <f aca="true" t="shared" si="0" ref="C10:H10">+C13+C20</f>
        <v>14022235628.640001</v>
      </c>
      <c r="D10" s="80">
        <f t="shared" si="0"/>
        <v>13264633883.150002</v>
      </c>
      <c r="E10" s="80">
        <f t="shared" si="0"/>
        <v>0</v>
      </c>
      <c r="F10" s="80">
        <f t="shared" si="0"/>
        <v>242013061.42000002</v>
      </c>
      <c r="G10" s="80" t="e">
        <f t="shared" si="0"/>
        <v>#REF!</v>
      </c>
      <c r="H10" s="106">
        <f t="shared" si="0"/>
        <v>1361727357.32</v>
      </c>
      <c r="I10" s="42"/>
      <c r="J10" s="140">
        <f>+J13+J20</f>
        <v>1119714295.9</v>
      </c>
      <c r="K10" s="140">
        <f>+K13+K20</f>
        <v>13022620821.73</v>
      </c>
      <c r="L10" s="42">
        <f>+'FORMATO 12. Pág 2'!G21</f>
        <v>13082030340.34</v>
      </c>
      <c r="M10" s="42">
        <f>+L10-K10</f>
        <v>59409518.61000061</v>
      </c>
      <c r="N10" s="42"/>
    </row>
    <row r="11" spans="1:14" s="40" customFormat="1" ht="15" customHeight="1">
      <c r="A11" s="82"/>
      <c r="B11" s="79"/>
      <c r="C11" s="79"/>
      <c r="D11" s="79"/>
      <c r="E11" s="79"/>
      <c r="F11" s="80"/>
      <c r="G11" s="83"/>
      <c r="H11" s="81"/>
      <c r="I11" s="42"/>
      <c r="J11" s="119"/>
      <c r="K11" s="140"/>
      <c r="L11" s="42"/>
      <c r="M11" s="42"/>
      <c r="N11" s="42"/>
    </row>
    <row r="12" spans="1:14" s="40" customFormat="1" ht="15" customHeight="1">
      <c r="A12" s="82" t="s">
        <v>21</v>
      </c>
      <c r="B12" s="79"/>
      <c r="C12" s="79"/>
      <c r="D12" s="79"/>
      <c r="E12" s="79"/>
      <c r="F12" s="84"/>
      <c r="G12" s="85"/>
      <c r="H12" s="86"/>
      <c r="I12" s="43"/>
      <c r="J12" s="120"/>
      <c r="K12" s="148"/>
      <c r="L12" s="43"/>
      <c r="M12" s="44"/>
      <c r="N12" s="44"/>
    </row>
    <row r="13" spans="1:21" s="40" customFormat="1" ht="15" customHeight="1">
      <c r="A13" s="87" t="s">
        <v>22</v>
      </c>
      <c r="B13" s="88"/>
      <c r="C13" s="89">
        <f>+C16+C17</f>
        <v>10017011136.95</v>
      </c>
      <c r="D13" s="89">
        <f>+D16+D17</f>
        <v>9726489522.77</v>
      </c>
      <c r="E13" s="89">
        <f>+E16+E17</f>
        <v>0</v>
      </c>
      <c r="F13" s="89">
        <f>+F16+F17</f>
        <v>118860058.25</v>
      </c>
      <c r="G13" s="89" t="e">
        <f>+#REF!+#REF!+G16+#REF!+G17</f>
        <v>#REF!</v>
      </c>
      <c r="H13" s="163">
        <f>+H16+H17</f>
        <v>935535635.3</v>
      </c>
      <c r="I13" s="45"/>
      <c r="J13" s="89">
        <f>+J16+J17</f>
        <v>816675577.0500001</v>
      </c>
      <c r="K13" s="89">
        <f>+K16+K17</f>
        <v>9607629464.519999</v>
      </c>
      <c r="L13" s="45"/>
      <c r="M13" s="45"/>
      <c r="N13" s="45"/>
      <c r="P13" s="45"/>
      <c r="R13" s="45"/>
      <c r="S13" s="45"/>
      <c r="T13" s="45"/>
      <c r="U13" s="45"/>
    </row>
    <row r="14" spans="1:11" s="40" customFormat="1" ht="15" customHeight="1">
      <c r="A14" s="87" t="s">
        <v>23</v>
      </c>
      <c r="B14" s="90"/>
      <c r="C14" s="90"/>
      <c r="D14" s="90"/>
      <c r="E14" s="90"/>
      <c r="F14" s="91"/>
      <c r="G14" s="92"/>
      <c r="H14" s="93"/>
      <c r="I14" s="46"/>
      <c r="J14" s="121"/>
      <c r="K14" s="121"/>
    </row>
    <row r="15" spans="1:21" s="40" customFormat="1" ht="15" customHeight="1">
      <c r="A15" s="94"/>
      <c r="B15" s="95"/>
      <c r="C15" s="96"/>
      <c r="D15" s="97"/>
      <c r="E15" s="155"/>
      <c r="F15" s="98"/>
      <c r="G15" s="85"/>
      <c r="H15" s="99"/>
      <c r="I15" s="47"/>
      <c r="J15" s="122"/>
      <c r="K15" s="122"/>
      <c r="L15" s="39"/>
      <c r="M15" s="39"/>
      <c r="N15" s="39"/>
      <c r="P15" s="39"/>
      <c r="Q15" s="39"/>
      <c r="R15" s="39"/>
      <c r="S15" s="39"/>
      <c r="T15" s="39"/>
      <c r="U15" s="39"/>
    </row>
    <row r="16" spans="1:21" s="40" customFormat="1" ht="15" customHeight="1">
      <c r="A16" s="94" t="s">
        <v>33</v>
      </c>
      <c r="B16" s="95">
        <f>+'[2]ANEXO D-1 SEPTIEMBRE'!$B$21</f>
        <v>51035</v>
      </c>
      <c r="C16" s="96">
        <v>7161371678.19</v>
      </c>
      <c r="D16" s="97">
        <v>6940675416.11</v>
      </c>
      <c r="E16" s="97"/>
      <c r="F16" s="97">
        <v>59450539.64</v>
      </c>
      <c r="G16" s="85"/>
      <c r="H16" s="107">
        <f>+F16+J16</f>
        <v>646889419.86</v>
      </c>
      <c r="I16" s="47"/>
      <c r="J16" s="122">
        <v>587438880.22</v>
      </c>
      <c r="K16" s="122">
        <f>+D16-F16</f>
        <v>6881224876.469999</v>
      </c>
      <c r="L16" s="39"/>
      <c r="M16" s="39"/>
      <c r="N16" s="39"/>
      <c r="P16" s="39"/>
      <c r="Q16" s="39"/>
      <c r="R16" s="39"/>
      <c r="S16" s="39"/>
      <c r="T16" s="39"/>
      <c r="U16" s="39"/>
    </row>
    <row r="17" spans="1:21" s="40" customFormat="1" ht="15" customHeight="1">
      <c r="A17" s="94" t="s">
        <v>79</v>
      </c>
      <c r="B17" s="95"/>
      <c r="C17" s="97">
        <v>2855639458.76</v>
      </c>
      <c r="D17" s="97">
        <v>2785814106.66</v>
      </c>
      <c r="E17" s="97"/>
      <c r="F17" s="97">
        <v>59409518.61</v>
      </c>
      <c r="G17" s="85"/>
      <c r="H17" s="107">
        <f>+F17+J17</f>
        <v>288646215.44</v>
      </c>
      <c r="I17" s="47"/>
      <c r="J17" s="122">
        <v>229236696.83</v>
      </c>
      <c r="K17" s="122">
        <f>+D17-F17</f>
        <v>2726404588.0499997</v>
      </c>
      <c r="L17" s="39">
        <f>1861657499.28+985741436.06</f>
        <v>2847398935.34</v>
      </c>
      <c r="M17" s="39"/>
      <c r="N17" s="39"/>
      <c r="P17" s="39"/>
      <c r="Q17" s="39"/>
      <c r="R17" s="39"/>
      <c r="S17" s="39"/>
      <c r="T17" s="39"/>
      <c r="U17" s="39"/>
    </row>
    <row r="18" spans="1:21" s="40" customFormat="1" ht="15" customHeight="1">
      <c r="A18" s="94"/>
      <c r="B18" s="95"/>
      <c r="C18" s="96"/>
      <c r="D18" s="97"/>
      <c r="E18" s="97"/>
      <c r="F18" s="97"/>
      <c r="G18" s="85"/>
      <c r="H18" s="99"/>
      <c r="I18" s="47"/>
      <c r="J18" s="122"/>
      <c r="K18" s="122"/>
      <c r="L18" s="39"/>
      <c r="M18" s="39"/>
      <c r="N18" s="39"/>
      <c r="P18" s="39"/>
      <c r="Q18" s="39"/>
      <c r="R18" s="39"/>
      <c r="S18" s="39"/>
      <c r="T18" s="39"/>
      <c r="U18" s="39"/>
    </row>
    <row r="19" spans="1:21" s="40" customFormat="1" ht="15" customHeight="1">
      <c r="A19" s="94"/>
      <c r="B19" s="95"/>
      <c r="C19" s="96"/>
      <c r="D19" s="97"/>
      <c r="E19" s="155"/>
      <c r="F19" s="98"/>
      <c r="G19" s="85"/>
      <c r="H19" s="99"/>
      <c r="I19" s="47"/>
      <c r="J19" s="122"/>
      <c r="K19" s="122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40" customFormat="1" ht="15" customHeight="1">
      <c r="A20" s="87" t="s">
        <v>25</v>
      </c>
      <c r="B20" s="95"/>
      <c r="C20" s="89">
        <f aca="true" t="shared" si="1" ref="C20:H20">SUM(C22:C24)</f>
        <v>4005224491.69</v>
      </c>
      <c r="D20" s="89">
        <f t="shared" si="1"/>
        <v>3538144360.38</v>
      </c>
      <c r="E20" s="89">
        <f t="shared" si="1"/>
        <v>0</v>
      </c>
      <c r="F20" s="89">
        <f t="shared" si="1"/>
        <v>123153003.17</v>
      </c>
      <c r="G20" s="89">
        <f t="shared" si="1"/>
        <v>0</v>
      </c>
      <c r="H20" s="163">
        <f t="shared" si="1"/>
        <v>426191722.02</v>
      </c>
      <c r="I20" s="47"/>
      <c r="J20" s="89">
        <f>SUM(J22:J24)</f>
        <v>303038718.85</v>
      </c>
      <c r="K20" s="89">
        <f>SUM(K22:K24)</f>
        <v>3414991357.21</v>
      </c>
      <c r="L20" s="39">
        <f>+K20-62222550.87</f>
        <v>3352768806.34</v>
      </c>
      <c r="M20" s="39"/>
      <c r="N20" s="39"/>
      <c r="O20" s="39"/>
      <c r="P20" s="39"/>
      <c r="Q20" s="39"/>
      <c r="R20" s="39"/>
      <c r="S20" s="39"/>
      <c r="T20" s="39"/>
      <c r="U20" s="39"/>
    </row>
    <row r="21" spans="1:21" s="40" customFormat="1" ht="15" customHeight="1">
      <c r="A21" s="94"/>
      <c r="B21" s="95"/>
      <c r="C21" s="96"/>
      <c r="D21" s="97"/>
      <c r="E21" s="155"/>
      <c r="F21" s="98"/>
      <c r="G21" s="85"/>
      <c r="H21" s="99"/>
      <c r="I21" s="47"/>
      <c r="J21" s="122"/>
      <c r="K21" s="122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s="40" customFormat="1" ht="15" customHeight="1">
      <c r="A22" s="94" t="s">
        <v>26</v>
      </c>
      <c r="B22" s="95">
        <v>49156</v>
      </c>
      <c r="C22" s="96">
        <f>+'[2]ANEXO D-1 SEPTIEMBRE'!$C$30</f>
        <v>1922402324.28</v>
      </c>
      <c r="D22" s="97">
        <v>1769060553.49</v>
      </c>
      <c r="E22" s="97"/>
      <c r="F22" s="97">
        <v>40854832.86</v>
      </c>
      <c r="G22" s="85"/>
      <c r="H22" s="107">
        <f>+F22+J22</f>
        <v>195644231.68</v>
      </c>
      <c r="I22" s="47"/>
      <c r="J22" s="122">
        <v>154789398.82</v>
      </c>
      <c r="K22" s="122">
        <f>+D22-F22</f>
        <v>1728205720.63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s="40" customFormat="1" ht="15" customHeight="1">
      <c r="A23" s="94" t="s">
        <v>31</v>
      </c>
      <c r="B23" s="95">
        <f>+'[2]ANEXO D-1 SEPTIEMBRE'!B28</f>
        <v>47324</v>
      </c>
      <c r="C23" s="96">
        <f>+'[2]ANEXO D-1 SEPTIEMBRE'!$C$28</f>
        <v>1082822167.41</v>
      </c>
      <c r="D23" s="97">
        <v>862619943.31</v>
      </c>
      <c r="E23" s="97"/>
      <c r="F23" s="97">
        <v>58668456.86</v>
      </c>
      <c r="G23" s="85"/>
      <c r="H23" s="107">
        <f>+F23+J23</f>
        <v>129019387.89</v>
      </c>
      <c r="I23" s="47"/>
      <c r="J23" s="122">
        <v>70350931.03</v>
      </c>
      <c r="K23" s="122">
        <f>+D23-F23</f>
        <v>803951486.4499999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s="40" customFormat="1" ht="15" customHeight="1">
      <c r="A24" s="94" t="s">
        <v>32</v>
      </c>
      <c r="B24" s="95">
        <v>47324</v>
      </c>
      <c r="C24" s="96">
        <v>1000000000</v>
      </c>
      <c r="D24" s="97">
        <v>906463863.58</v>
      </c>
      <c r="E24" s="97"/>
      <c r="F24" s="97">
        <v>23629713.45</v>
      </c>
      <c r="G24" s="85"/>
      <c r="H24" s="107">
        <f>+F24+J24</f>
        <v>101528102.45</v>
      </c>
      <c r="I24" s="47"/>
      <c r="J24" s="122">
        <v>77898389</v>
      </c>
      <c r="K24" s="122">
        <f>+D24-F24</f>
        <v>882834150.13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s="40" customFormat="1" ht="15" customHeight="1">
      <c r="A25" s="136"/>
      <c r="B25" s="95"/>
      <c r="C25" s="96"/>
      <c r="D25" s="97"/>
      <c r="E25" s="97"/>
      <c r="F25" s="97"/>
      <c r="G25" s="85"/>
      <c r="H25" s="107"/>
      <c r="I25" s="47"/>
      <c r="J25" s="122"/>
      <c r="K25" s="122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11" ht="22.5" customHeight="1" thickBot="1">
      <c r="A26" s="100"/>
      <c r="B26" s="101"/>
      <c r="C26" s="102"/>
      <c r="D26" s="102"/>
      <c r="E26" s="102"/>
      <c r="F26" s="101"/>
      <c r="G26" s="103"/>
      <c r="H26" s="104"/>
      <c r="I26" s="35"/>
      <c r="J26" s="123"/>
      <c r="K26" s="123"/>
    </row>
    <row r="27" ht="30.75" customHeight="1">
      <c r="F27" s="50"/>
    </row>
    <row r="28" ht="12.75">
      <c r="F28" s="50"/>
    </row>
    <row r="29" ht="12.75">
      <c r="F29" s="48"/>
    </row>
    <row r="30" ht="12.75">
      <c r="F30" s="66">
        <f>+F23+F24</f>
        <v>82298170.31</v>
      </c>
    </row>
    <row r="31" ht="12.75">
      <c r="F31" s="51" t="e">
        <f>+#REF!+#REF!+F22+F17+F16</f>
        <v>#REF!</v>
      </c>
    </row>
    <row r="32" spans="5:10" ht="12.75">
      <c r="E32" t="s">
        <v>85</v>
      </c>
      <c r="F32" s="50" t="e">
        <f>+F17+#REF!</f>
        <v>#REF!</v>
      </c>
      <c r="J32" s="50">
        <f>H16+H20</f>
        <v>1073081141.88</v>
      </c>
    </row>
    <row r="33" spans="3:6" ht="12.75">
      <c r="C33" s="64"/>
      <c r="D33" s="64"/>
      <c r="E33" s="64"/>
      <c r="F33" s="48"/>
    </row>
    <row r="34" ht="12.75">
      <c r="F34" s="48"/>
    </row>
    <row r="35" ht="12.75">
      <c r="F35" s="48"/>
    </row>
    <row r="36" ht="12.75">
      <c r="F36" s="48"/>
    </row>
    <row r="37" ht="12.75">
      <c r="F37" s="48"/>
    </row>
    <row r="38" ht="12.75">
      <c r="F38" s="48"/>
    </row>
    <row r="39" ht="12.75">
      <c r="F39" s="51"/>
    </row>
    <row r="40" ht="12.75">
      <c r="F40" s="48"/>
    </row>
    <row r="41" ht="12.75">
      <c r="F41" s="48"/>
    </row>
    <row r="42" ht="12.75">
      <c r="F42" s="48"/>
    </row>
  </sheetData>
  <sheetProtection/>
  <mergeCells count="13">
    <mergeCell ref="A1:H1"/>
    <mergeCell ref="A2:H2"/>
    <mergeCell ref="A3:H3"/>
    <mergeCell ref="A6:A8"/>
    <mergeCell ref="B6:B8"/>
    <mergeCell ref="C6:C8"/>
    <mergeCell ref="A4:H4"/>
    <mergeCell ref="F6:F8"/>
    <mergeCell ref="E6:E8"/>
    <mergeCell ref="H6:H8"/>
    <mergeCell ref="D6:D8"/>
    <mergeCell ref="K6:K8"/>
    <mergeCell ref="J6:J8"/>
  </mergeCells>
  <printOptions horizontalCentered="1"/>
  <pageMargins left="0.1968503937007874" right="0" top="0.7874015748031497" bottom="0.5905511811023623" header="0.3937007874015748" footer="0.3937007874015748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M29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2.8515625" style="0" customWidth="1"/>
    <col min="2" max="2" width="16.00390625" style="0" customWidth="1"/>
    <col min="3" max="3" width="6.28125" style="0" customWidth="1"/>
    <col min="4" max="4" width="13.7109375" style="0" customWidth="1"/>
    <col min="5" max="5" width="32.00390625" style="0" customWidth="1"/>
    <col min="6" max="6" width="18.28125" style="32" customWidth="1"/>
    <col min="7" max="7" width="19.8515625" style="0" customWidth="1"/>
    <col min="8" max="8" width="7.7109375" style="0" customWidth="1"/>
    <col min="9" max="9" width="16.421875" style="0" bestFit="1" customWidth="1"/>
    <col min="10" max="10" width="15.28125" style="0" customWidth="1"/>
    <col min="11" max="11" width="9.421875" style="0" customWidth="1"/>
    <col min="12" max="12" width="12.8515625" style="0" bestFit="1" customWidth="1"/>
    <col min="13" max="13" width="13.7109375" style="0" bestFit="1" customWidth="1"/>
  </cols>
  <sheetData>
    <row r="1" spans="2:11" ht="39" customHeight="1">
      <c r="B1" s="221" t="s">
        <v>27</v>
      </c>
      <c r="C1" s="222"/>
      <c r="D1" s="222"/>
      <c r="E1" s="222"/>
      <c r="F1" s="222"/>
      <c r="G1" s="222"/>
      <c r="H1" s="222"/>
      <c r="I1" s="222"/>
      <c r="J1" s="222"/>
      <c r="K1" s="222"/>
    </row>
    <row r="2" spans="2:11" ht="39" customHeight="1">
      <c r="B2" s="111"/>
      <c r="C2" s="11"/>
      <c r="D2" s="11"/>
      <c r="E2" s="11"/>
      <c r="F2" s="11"/>
      <c r="G2" s="11"/>
      <c r="H2" s="11"/>
      <c r="I2" s="11"/>
      <c r="J2" s="11"/>
      <c r="K2" s="139"/>
    </row>
    <row r="3" spans="2:11" ht="39" customHeight="1">
      <c r="B3" s="111"/>
      <c r="C3" s="11"/>
      <c r="D3" s="11"/>
      <c r="E3" s="11"/>
      <c r="F3" s="11"/>
      <c r="G3" s="11"/>
      <c r="H3" s="11"/>
      <c r="I3" s="11"/>
      <c r="J3" s="11"/>
      <c r="K3" s="139"/>
    </row>
    <row r="4" spans="2:11" ht="52.5" customHeight="1">
      <c r="B4" s="223" t="s">
        <v>100</v>
      </c>
      <c r="C4" s="224"/>
      <c r="D4" s="224"/>
      <c r="E4" s="224"/>
      <c r="F4" s="224"/>
      <c r="G4" s="224"/>
      <c r="H4" s="224"/>
      <c r="I4" s="224"/>
      <c r="J4" s="224"/>
      <c r="K4" s="225"/>
    </row>
    <row r="5" spans="2:11" ht="59.25" customHeight="1">
      <c r="B5" s="226" t="s">
        <v>37</v>
      </c>
      <c r="C5" s="226" t="s">
        <v>38</v>
      </c>
      <c r="D5" s="226" t="s">
        <v>39</v>
      </c>
      <c r="E5" s="226" t="s">
        <v>40</v>
      </c>
      <c r="F5" s="226" t="s">
        <v>41</v>
      </c>
      <c r="G5" s="226" t="s">
        <v>42</v>
      </c>
      <c r="H5" s="144"/>
      <c r="I5" s="144"/>
      <c r="J5" s="231" t="s">
        <v>47</v>
      </c>
      <c r="K5" s="232"/>
    </row>
    <row r="6" spans="2:11" ht="24.75" customHeight="1">
      <c r="B6" s="227"/>
      <c r="C6" s="227"/>
      <c r="D6" s="227"/>
      <c r="E6" s="227"/>
      <c r="F6" s="227"/>
      <c r="G6" s="227"/>
      <c r="H6" s="226" t="s">
        <v>43</v>
      </c>
      <c r="I6" s="226" t="s">
        <v>44</v>
      </c>
      <c r="J6" s="226" t="s">
        <v>45</v>
      </c>
      <c r="K6" s="226" t="s">
        <v>46</v>
      </c>
    </row>
    <row r="7" spans="2:11" ht="22.5" customHeight="1">
      <c r="B7" s="145"/>
      <c r="C7" s="145"/>
      <c r="D7" s="145"/>
      <c r="E7" s="145"/>
      <c r="F7" s="146"/>
      <c r="G7" s="145"/>
      <c r="H7" s="229"/>
      <c r="I7" s="229"/>
      <c r="J7" s="229"/>
      <c r="K7" s="229"/>
    </row>
    <row r="8" spans="2:11" ht="12" customHeight="1">
      <c r="B8" s="18"/>
      <c r="C8" s="22"/>
      <c r="D8" s="33"/>
      <c r="E8" s="20"/>
      <c r="F8" s="22"/>
      <c r="G8" s="21"/>
      <c r="H8" s="18"/>
      <c r="I8" s="23"/>
      <c r="J8" s="21"/>
      <c r="K8" s="19"/>
    </row>
    <row r="9" spans="2:11" ht="12.75">
      <c r="B9" s="18"/>
      <c r="C9" s="22"/>
      <c r="D9" s="33"/>
      <c r="E9" s="20"/>
      <c r="F9" s="22"/>
      <c r="G9" s="21"/>
      <c r="H9" s="18"/>
      <c r="I9" s="23"/>
      <c r="J9" s="21"/>
      <c r="K9" s="19"/>
    </row>
    <row r="10" spans="2:11" ht="63" customHeight="1" hidden="1">
      <c r="B10" s="18" t="s">
        <v>29</v>
      </c>
      <c r="C10" s="22">
        <v>20</v>
      </c>
      <c r="D10" s="33" t="s">
        <v>77</v>
      </c>
      <c r="E10" s="20" t="s">
        <v>28</v>
      </c>
      <c r="F10" s="22" t="s">
        <v>1</v>
      </c>
      <c r="G10" s="149">
        <v>1025598382</v>
      </c>
      <c r="H10" s="18" t="s">
        <v>2</v>
      </c>
      <c r="I10" s="23"/>
      <c r="J10" s="21"/>
      <c r="K10" s="150"/>
    </row>
    <row r="11" spans="2:11" ht="14.25" customHeight="1" hidden="1">
      <c r="B11" s="18"/>
      <c r="C11" s="22"/>
      <c r="D11" s="33"/>
      <c r="E11" s="20"/>
      <c r="F11" s="22"/>
      <c r="G11" s="21"/>
      <c r="H11" s="18"/>
      <c r="I11" s="23"/>
      <c r="J11" s="21"/>
      <c r="K11" s="19"/>
    </row>
    <row r="12" spans="2:13" s="48" customFormat="1" ht="63" customHeight="1">
      <c r="B12" s="114" t="s">
        <v>36</v>
      </c>
      <c r="C12" s="115">
        <v>25</v>
      </c>
      <c r="D12" s="116" t="s">
        <v>96</v>
      </c>
      <c r="E12" s="117" t="s">
        <v>28</v>
      </c>
      <c r="F12" s="115" t="s">
        <v>1</v>
      </c>
      <c r="G12" s="23">
        <v>7244292839.82</v>
      </c>
      <c r="H12" s="114" t="s">
        <v>2</v>
      </c>
      <c r="I12" s="23">
        <v>557607523.1</v>
      </c>
      <c r="J12" s="23">
        <v>557607523.1</v>
      </c>
      <c r="K12" s="151">
        <f>+J12/G12</f>
        <v>0.07697197441204696</v>
      </c>
      <c r="M12" s="50"/>
    </row>
    <row r="13" spans="2:11" ht="14.25" customHeight="1">
      <c r="B13" s="18"/>
      <c r="C13" s="22"/>
      <c r="D13" s="33"/>
      <c r="E13" s="20"/>
      <c r="F13" s="22"/>
      <c r="G13" s="21"/>
      <c r="H13" s="18"/>
      <c r="I13" s="23"/>
      <c r="J13" s="21"/>
      <c r="K13" s="19"/>
    </row>
    <row r="14" spans="2:11" ht="63" customHeight="1">
      <c r="B14" s="18" t="s">
        <v>36</v>
      </c>
      <c r="C14" s="22">
        <v>20</v>
      </c>
      <c r="D14" s="33" t="s">
        <v>74</v>
      </c>
      <c r="E14" s="20" t="s">
        <v>28</v>
      </c>
      <c r="F14" s="22" t="s">
        <v>11</v>
      </c>
      <c r="G14" s="21">
        <v>2181283848.55</v>
      </c>
      <c r="H14" s="18" t="s">
        <v>2</v>
      </c>
      <c r="I14" s="21">
        <v>170182796.14</v>
      </c>
      <c r="J14" s="21">
        <v>170182796.14</v>
      </c>
      <c r="K14" s="150">
        <f>+J14/G14</f>
        <v>0.07801955543435043</v>
      </c>
    </row>
    <row r="15" spans="2:11" ht="14.25" customHeight="1">
      <c r="B15" s="18"/>
      <c r="C15" s="22"/>
      <c r="D15" s="33"/>
      <c r="E15" s="20"/>
      <c r="F15" s="22"/>
      <c r="G15" s="21"/>
      <c r="H15" s="18"/>
      <c r="I15" s="23"/>
      <c r="J15" s="21"/>
      <c r="K15" s="19"/>
    </row>
    <row r="16" spans="2:11" ht="63" customHeight="1">
      <c r="B16" s="18" t="s">
        <v>36</v>
      </c>
      <c r="C16" s="22">
        <v>15</v>
      </c>
      <c r="D16" s="33" t="s">
        <v>75</v>
      </c>
      <c r="E16" s="20" t="s">
        <v>28</v>
      </c>
      <c r="F16" s="22" t="s">
        <v>34</v>
      </c>
      <c r="G16" s="21">
        <v>1250000000</v>
      </c>
      <c r="H16" s="18" t="s">
        <v>2</v>
      </c>
      <c r="I16" s="21">
        <v>117493916.21</v>
      </c>
      <c r="J16" s="21">
        <v>117493916.21</v>
      </c>
      <c r="K16" s="150">
        <f>+J16/G16</f>
        <v>0.093995132968</v>
      </c>
    </row>
    <row r="17" spans="2:11" ht="12.75">
      <c r="B17" s="18"/>
      <c r="C17" s="22"/>
      <c r="D17" s="33"/>
      <c r="E17" s="20"/>
      <c r="F17" s="22"/>
      <c r="G17" s="21"/>
      <c r="H17" s="18"/>
      <c r="I17" s="21"/>
      <c r="J17" s="21"/>
      <c r="K17" s="19"/>
    </row>
    <row r="18" spans="2:11" ht="12.75">
      <c r="B18" s="18"/>
      <c r="C18" s="22"/>
      <c r="D18" s="33"/>
      <c r="E18" s="20"/>
      <c r="F18" s="22"/>
      <c r="G18" s="21"/>
      <c r="H18" s="18"/>
      <c r="I18" s="21"/>
      <c r="J18" s="21"/>
      <c r="K18" s="19"/>
    </row>
    <row r="19" spans="2:11" ht="63" customHeight="1">
      <c r="B19" s="18" t="s">
        <v>36</v>
      </c>
      <c r="C19" s="22">
        <v>20</v>
      </c>
      <c r="D19" s="33" t="s">
        <v>97</v>
      </c>
      <c r="E19" s="20" t="s">
        <v>28</v>
      </c>
      <c r="F19" s="22" t="s">
        <v>35</v>
      </c>
      <c r="G19" s="21">
        <v>1000000000</v>
      </c>
      <c r="H19" s="18" t="s">
        <v>2</v>
      </c>
      <c r="I19" s="21">
        <v>88903225.61</v>
      </c>
      <c r="J19" s="21">
        <v>88903225.61</v>
      </c>
      <c r="K19" s="150">
        <f>+J19/G19</f>
        <v>0.08890322561</v>
      </c>
    </row>
    <row r="20" spans="2:11" ht="12.75">
      <c r="B20" s="18"/>
      <c r="C20" s="22"/>
      <c r="D20" s="33"/>
      <c r="E20" s="20"/>
      <c r="F20" s="22"/>
      <c r="G20" s="21"/>
      <c r="H20" s="18"/>
      <c r="I20" s="23"/>
      <c r="J20" s="21"/>
      <c r="K20" s="19"/>
    </row>
    <row r="21" spans="2:11" ht="12.75">
      <c r="B21" s="8"/>
      <c r="C21" s="8"/>
      <c r="D21" s="8"/>
      <c r="E21" s="8"/>
      <c r="F21" s="110"/>
      <c r="G21" s="8"/>
      <c r="H21" s="8"/>
      <c r="I21" s="8"/>
      <c r="J21" s="8"/>
      <c r="K21" s="8"/>
    </row>
    <row r="22" ht="12.75">
      <c r="K22" s="9"/>
    </row>
    <row r="23" spans="2:11" ht="15" customHeight="1">
      <c r="B23" s="230"/>
      <c r="C23" s="230"/>
      <c r="D23" s="230"/>
      <c r="E23" s="230"/>
      <c r="F23" s="230"/>
      <c r="G23" s="230"/>
      <c r="H23" s="230"/>
      <c r="I23" s="230"/>
      <c r="J23" s="230"/>
      <c r="K23" s="10"/>
    </row>
    <row r="24" spans="4:5" ht="20.25" customHeight="1">
      <c r="D24" s="228"/>
      <c r="E24" s="228"/>
    </row>
    <row r="26" ht="12.75">
      <c r="J26" s="13"/>
    </row>
    <row r="27" spans="9:10" ht="12.75">
      <c r="I27" s="13"/>
      <c r="J27" s="13"/>
    </row>
    <row r="28" ht="12.75">
      <c r="K28" s="13"/>
    </row>
    <row r="29" spans="9:10" ht="12.75">
      <c r="I29" s="13"/>
      <c r="J29" s="13"/>
    </row>
  </sheetData>
  <sheetProtection/>
  <mergeCells count="15">
    <mergeCell ref="E5:E6"/>
    <mergeCell ref="F5:F6"/>
    <mergeCell ref="J6:J7"/>
    <mergeCell ref="G5:G6"/>
    <mergeCell ref="J5:K5"/>
    <mergeCell ref="B1:K1"/>
    <mergeCell ref="B4:K4"/>
    <mergeCell ref="B5:B6"/>
    <mergeCell ref="C5:C6"/>
    <mergeCell ref="D5:D6"/>
    <mergeCell ref="D24:E24"/>
    <mergeCell ref="H6:H7"/>
    <mergeCell ref="I6:I7"/>
    <mergeCell ref="K6:K7"/>
    <mergeCell ref="B23:J23"/>
  </mergeCells>
  <printOptions/>
  <pageMargins left="1.968503937007874" right="0" top="0.5905511811023623" bottom="0.5905511811023623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T56"/>
  <sheetViews>
    <sheetView tabSelected="1" zoomScale="75" zoomScaleNormal="75" zoomScalePageLayoutView="0" workbookViewId="0" topLeftCell="B1">
      <selection activeCell="J37" sqref="J37"/>
    </sheetView>
  </sheetViews>
  <sheetFormatPr defaultColWidth="11.421875" defaultRowHeight="12.75"/>
  <cols>
    <col min="1" max="1" width="4.140625" style="0" customWidth="1"/>
    <col min="2" max="2" width="0.9921875" style="0" customWidth="1"/>
    <col min="3" max="3" width="40.28125" style="0" customWidth="1"/>
    <col min="4" max="4" width="22.00390625" style="0" customWidth="1"/>
    <col min="5" max="5" width="8.00390625" style="159" customWidth="1"/>
    <col min="6" max="6" width="28.00390625" style="0" customWidth="1"/>
    <col min="7" max="7" width="23.8515625" style="0" customWidth="1"/>
    <col min="8" max="8" width="7.7109375" style="2" customWidth="1"/>
    <col min="9" max="9" width="17.7109375" style="0" customWidth="1"/>
    <col min="10" max="10" width="19.00390625" style="0" customWidth="1"/>
    <col min="11" max="11" width="19.421875" style="0" bestFit="1" customWidth="1"/>
    <col min="12" max="12" width="19.7109375" style="0" bestFit="1" customWidth="1"/>
    <col min="13" max="13" width="24.7109375" style="0" customWidth="1"/>
    <col min="14" max="14" width="25.57421875" style="0" customWidth="1"/>
  </cols>
  <sheetData>
    <row r="1" spans="3:8" ht="17.25" customHeight="1">
      <c r="C1" s="222"/>
      <c r="D1" s="222"/>
      <c r="E1" s="243"/>
      <c r="F1" s="243"/>
      <c r="G1" s="243"/>
      <c r="H1" s="12"/>
    </row>
    <row r="2" spans="3:8" ht="18.75" customHeight="1">
      <c r="C2" s="215" t="s">
        <v>27</v>
      </c>
      <c r="D2" s="215"/>
      <c r="E2" s="215"/>
      <c r="F2" s="215"/>
      <c r="G2" s="215"/>
      <c r="H2" s="12"/>
    </row>
    <row r="3" spans="3:8" ht="22.5" customHeight="1">
      <c r="C3" s="11"/>
      <c r="D3" s="11"/>
      <c r="E3" s="12"/>
      <c r="F3" s="12"/>
      <c r="G3" s="12"/>
      <c r="H3" s="12"/>
    </row>
    <row r="4" spans="3:8" ht="22.5" customHeight="1">
      <c r="C4" s="11"/>
      <c r="D4" s="11"/>
      <c r="E4" s="12"/>
      <c r="F4" s="12"/>
      <c r="G4" s="12"/>
      <c r="H4" s="12"/>
    </row>
    <row r="5" spans="1:8" ht="67.5" customHeight="1">
      <c r="A5" s="113">
        <v>1</v>
      </c>
      <c r="B5" s="113" t="s">
        <v>53</v>
      </c>
      <c r="C5" s="244" t="s">
        <v>92</v>
      </c>
      <c r="D5" s="244"/>
      <c r="E5" s="244"/>
      <c r="F5" s="244"/>
      <c r="G5" s="244"/>
      <c r="H5" s="54"/>
    </row>
    <row r="6" spans="5:8" ht="25.5" customHeight="1">
      <c r="E6" s="4"/>
      <c r="F6" s="4"/>
      <c r="G6" s="4"/>
      <c r="H6" s="12"/>
    </row>
    <row r="7" spans="3:11" ht="19.5" customHeight="1">
      <c r="C7" s="245"/>
      <c r="D7" s="246"/>
      <c r="E7" s="247"/>
      <c r="F7" s="251" t="s">
        <v>76</v>
      </c>
      <c r="G7" s="252"/>
      <c r="H7" s="14"/>
      <c r="I7" s="105"/>
      <c r="J7" s="13"/>
      <c r="K7" s="13"/>
    </row>
    <row r="8" spans="3:13" ht="30" customHeight="1">
      <c r="C8" s="248" t="s">
        <v>93</v>
      </c>
      <c r="D8" s="249"/>
      <c r="E8" s="250"/>
      <c r="F8" s="157"/>
      <c r="G8" s="170">
        <v>13264633883.150002</v>
      </c>
      <c r="H8" s="55"/>
      <c r="J8" s="31"/>
      <c r="M8" s="256"/>
    </row>
    <row r="9" spans="3:13" ht="24" customHeight="1" hidden="1">
      <c r="C9" s="248" t="s">
        <v>58</v>
      </c>
      <c r="D9" s="249"/>
      <c r="E9" s="250"/>
      <c r="F9" s="157"/>
      <c r="G9" s="170"/>
      <c r="H9" s="55"/>
      <c r="I9" s="105"/>
      <c r="J9" s="31"/>
      <c r="M9" s="256"/>
    </row>
    <row r="10" spans="3:10" ht="24" customHeight="1" hidden="1">
      <c r="C10" s="248" t="s">
        <v>49</v>
      </c>
      <c r="D10" s="249"/>
      <c r="E10" s="250"/>
      <c r="F10" s="157"/>
      <c r="G10" s="171"/>
      <c r="H10" s="57"/>
      <c r="I10" s="105"/>
      <c r="J10" s="5"/>
    </row>
    <row r="11" spans="3:10" ht="30" customHeight="1" hidden="1">
      <c r="C11" s="248" t="s">
        <v>51</v>
      </c>
      <c r="D11" s="249"/>
      <c r="E11" s="250"/>
      <c r="F11" s="157"/>
      <c r="G11" s="170"/>
      <c r="H11" s="55"/>
      <c r="J11" s="5"/>
    </row>
    <row r="12" spans="3:10" ht="24" customHeight="1" hidden="1">
      <c r="C12" s="248" t="s">
        <v>50</v>
      </c>
      <c r="D12" s="249"/>
      <c r="E12" s="250"/>
      <c r="F12" s="157"/>
      <c r="G12" s="171"/>
      <c r="H12" s="57"/>
      <c r="I12" s="105"/>
      <c r="J12" s="5">
        <f>14653842956.2-544999539.11-1893957647.84-978418026.16-99588800</f>
        <v>11136878943.09</v>
      </c>
    </row>
    <row r="13" spans="3:10" ht="30" customHeight="1" hidden="1">
      <c r="C13" s="248" t="s">
        <v>52</v>
      </c>
      <c r="D13" s="249"/>
      <c r="E13" s="250"/>
      <c r="F13" s="157"/>
      <c r="G13" s="170">
        <f>+G11-G12</f>
        <v>0</v>
      </c>
      <c r="H13" s="57"/>
      <c r="J13" s="5">
        <f>+J12+200000000+1100000000+1911896947.55</f>
        <v>14348775890.64</v>
      </c>
    </row>
    <row r="14" spans="3:10" ht="30" customHeight="1">
      <c r="C14" s="248" t="s">
        <v>48</v>
      </c>
      <c r="D14" s="249"/>
      <c r="E14" s="250"/>
      <c r="F14" s="157"/>
      <c r="G14" s="172">
        <v>59450539.64</v>
      </c>
      <c r="H14" s="57"/>
      <c r="J14" s="5"/>
    </row>
    <row r="15" spans="3:10" ht="30" customHeight="1">
      <c r="C15" s="248" t="s">
        <v>59</v>
      </c>
      <c r="D15" s="249"/>
      <c r="E15" s="250"/>
      <c r="F15" s="157"/>
      <c r="G15" s="170">
        <v>13205183343.51</v>
      </c>
      <c r="H15" s="57"/>
      <c r="J15" s="5"/>
    </row>
    <row r="16" spans="3:20" ht="30" customHeight="1">
      <c r="C16" s="248" t="s">
        <v>49</v>
      </c>
      <c r="D16" s="249"/>
      <c r="E16" s="250"/>
      <c r="F16" s="157"/>
      <c r="G16" s="172">
        <v>40854832.86</v>
      </c>
      <c r="H16" s="57"/>
      <c r="I16" s="2"/>
      <c r="J16" s="175"/>
      <c r="K16" s="2"/>
      <c r="L16" s="2"/>
      <c r="M16" s="175"/>
      <c r="N16" s="2"/>
      <c r="O16" s="2"/>
      <c r="P16" s="2"/>
      <c r="Q16" s="2"/>
      <c r="R16" s="2"/>
      <c r="S16" s="2"/>
      <c r="T16" s="2"/>
    </row>
    <row r="17" spans="3:20" ht="30" customHeight="1">
      <c r="C17" s="248" t="s">
        <v>51</v>
      </c>
      <c r="D17" s="249"/>
      <c r="E17" s="250"/>
      <c r="F17" s="157"/>
      <c r="G17" s="170">
        <v>13164328510.650002</v>
      </c>
      <c r="H17" s="57"/>
      <c r="I17" s="2"/>
      <c r="J17" s="175"/>
      <c r="K17" s="2"/>
      <c r="L17" s="2"/>
      <c r="M17" s="175"/>
      <c r="N17" s="2"/>
      <c r="O17" s="2"/>
      <c r="P17" s="2"/>
      <c r="Q17" s="2"/>
      <c r="R17" s="2"/>
      <c r="S17" s="2"/>
      <c r="T17" s="2"/>
    </row>
    <row r="18" spans="3:20" ht="24" customHeight="1">
      <c r="C18" s="248" t="s">
        <v>50</v>
      </c>
      <c r="D18" s="249"/>
      <c r="E18" s="250"/>
      <c r="F18" s="157"/>
      <c r="G18" s="171">
        <v>58668456.86</v>
      </c>
      <c r="H18" s="57"/>
      <c r="I18" s="174"/>
      <c r="J18" s="175"/>
      <c r="K18" s="2"/>
      <c r="L18" s="2"/>
      <c r="M18" s="175"/>
      <c r="N18" s="2"/>
      <c r="O18" s="2"/>
      <c r="P18" s="2"/>
      <c r="Q18" s="2"/>
      <c r="R18" s="2"/>
      <c r="S18" s="2"/>
      <c r="T18" s="2"/>
    </row>
    <row r="19" spans="3:20" ht="24" customHeight="1">
      <c r="C19" s="248" t="s">
        <v>52</v>
      </c>
      <c r="D19" s="249"/>
      <c r="E19" s="250"/>
      <c r="F19" s="157"/>
      <c r="G19" s="170">
        <v>13105660053.79</v>
      </c>
      <c r="H19" s="57"/>
      <c r="I19" s="174"/>
      <c r="J19" s="176"/>
      <c r="K19" s="177"/>
      <c r="L19" s="177"/>
      <c r="M19" s="178"/>
      <c r="N19" s="177"/>
      <c r="O19" s="2"/>
      <c r="P19" s="2"/>
      <c r="Q19" s="2"/>
      <c r="R19" s="2"/>
      <c r="S19" s="2"/>
      <c r="T19" s="2"/>
    </row>
    <row r="20" spans="3:20" ht="24" customHeight="1">
      <c r="C20" s="248" t="s">
        <v>83</v>
      </c>
      <c r="D20" s="249"/>
      <c r="E20" s="250"/>
      <c r="F20" s="157"/>
      <c r="G20" s="171">
        <v>23629713.45</v>
      </c>
      <c r="H20" s="57"/>
      <c r="I20" s="174"/>
      <c r="J20" s="175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3:20" ht="30" customHeight="1">
      <c r="C21" s="248" t="s">
        <v>84</v>
      </c>
      <c r="D21" s="249"/>
      <c r="E21" s="250"/>
      <c r="F21" s="157"/>
      <c r="G21" s="170">
        <v>13082030340.34</v>
      </c>
      <c r="H21" s="57"/>
      <c r="I21" s="2"/>
      <c r="J21" s="175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3:20" ht="57" customHeight="1">
      <c r="C22" s="261" t="s">
        <v>101</v>
      </c>
      <c r="D22" s="261"/>
      <c r="E22" s="262"/>
      <c r="F22" s="262"/>
      <c r="G22" s="262"/>
      <c r="I22" s="175"/>
      <c r="J22" s="177"/>
      <c r="K22" s="175"/>
      <c r="L22" s="177"/>
      <c r="M22" s="179"/>
      <c r="N22" s="2"/>
      <c r="O22" s="2"/>
      <c r="P22" s="2"/>
      <c r="Q22" s="2"/>
      <c r="R22" s="2"/>
      <c r="S22" s="2"/>
      <c r="T22" s="2"/>
    </row>
    <row r="23" spans="3:20" ht="15.75" customHeight="1">
      <c r="C23" s="109"/>
      <c r="D23" s="109"/>
      <c r="E23" s="109"/>
      <c r="F23" s="109"/>
      <c r="G23" s="10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68.25" customHeight="1">
      <c r="A24" s="113">
        <v>2</v>
      </c>
      <c r="B24" s="113" t="s">
        <v>53</v>
      </c>
      <c r="C24" s="244" t="s">
        <v>72</v>
      </c>
      <c r="D24" s="244"/>
      <c r="E24" s="253"/>
      <c r="F24" s="253"/>
      <c r="G24" s="253"/>
      <c r="H24" s="54"/>
      <c r="I24" s="2"/>
      <c r="J24" s="175"/>
      <c r="K24" s="2"/>
      <c r="L24" s="2"/>
      <c r="M24" s="177"/>
      <c r="N24" s="2"/>
      <c r="O24" s="2"/>
      <c r="P24" s="2"/>
      <c r="Q24" s="2"/>
      <c r="R24" s="2"/>
      <c r="S24" s="2"/>
      <c r="T24" s="2"/>
    </row>
    <row r="25" spans="3:20" ht="12" customHeight="1">
      <c r="C25" s="3"/>
      <c r="D25" s="3"/>
      <c r="E25" s="4"/>
      <c r="F25" s="4"/>
      <c r="G25" s="4"/>
      <c r="H25" s="1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39.75" customHeight="1">
      <c r="A26" s="113"/>
      <c r="B26" s="113"/>
      <c r="C26" s="1"/>
      <c r="D26" s="254" t="s">
        <v>90</v>
      </c>
      <c r="E26" s="255"/>
      <c r="F26" s="254" t="s">
        <v>102</v>
      </c>
      <c r="G26" s="255"/>
      <c r="H26" s="58"/>
      <c r="I26" s="180"/>
      <c r="J26" s="2"/>
      <c r="K26" s="2"/>
      <c r="L26" s="2"/>
      <c r="M26" s="181"/>
      <c r="N26" s="2"/>
      <c r="O26" s="2"/>
      <c r="P26" s="2"/>
      <c r="Q26" s="2"/>
      <c r="R26" s="2"/>
      <c r="S26" s="2"/>
      <c r="T26" s="2"/>
    </row>
    <row r="27" spans="3:20" ht="26.25" customHeight="1">
      <c r="C27" s="166" t="s">
        <v>57</v>
      </c>
      <c r="D27" s="233">
        <v>336352251000</v>
      </c>
      <c r="E27" s="234"/>
      <c r="F27" s="233">
        <v>336352251000</v>
      </c>
      <c r="G27" s="234"/>
      <c r="H27" s="62" t="s">
        <v>24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3:20" ht="21.75" customHeight="1">
      <c r="C28" s="112" t="s">
        <v>56</v>
      </c>
      <c r="D28" s="235">
        <v>13264633883.150002</v>
      </c>
      <c r="E28" s="236"/>
      <c r="F28" s="233">
        <v>13022620821.73</v>
      </c>
      <c r="G28" s="234"/>
      <c r="H28" s="56"/>
      <c r="I28" s="178"/>
      <c r="J28" s="182"/>
      <c r="K28" s="2"/>
      <c r="L28" s="2"/>
      <c r="M28" s="183"/>
      <c r="N28" s="2"/>
      <c r="O28" s="2"/>
      <c r="P28" s="2"/>
      <c r="Q28" s="2"/>
      <c r="R28" s="2"/>
      <c r="S28" s="2"/>
      <c r="T28" s="2"/>
    </row>
    <row r="29" spans="3:20" ht="21.75" customHeight="1">
      <c r="C29" s="112" t="s">
        <v>55</v>
      </c>
      <c r="D29" s="237">
        <v>0.039436732900443715</v>
      </c>
      <c r="E29" s="238"/>
      <c r="F29" s="161">
        <v>0.03871721025506084</v>
      </c>
      <c r="G29" s="162"/>
      <c r="H29" s="61"/>
      <c r="I29" s="16"/>
      <c r="J29" s="6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3:20" ht="22.5" customHeight="1">
      <c r="C30" s="263" t="s">
        <v>94</v>
      </c>
      <c r="D30" s="263"/>
      <c r="E30" s="263"/>
      <c r="F30" s="156"/>
      <c r="G30" s="15"/>
      <c r="H30" s="15"/>
      <c r="I30" s="16"/>
      <c r="J30" s="6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3:20" ht="26.25" customHeight="1">
      <c r="C31" s="17"/>
      <c r="D31" s="17"/>
      <c r="E31" s="158"/>
      <c r="F31" s="16"/>
      <c r="G31" s="6"/>
      <c r="H31" s="6"/>
      <c r="I31" s="2"/>
      <c r="J31" s="2"/>
      <c r="K31" s="2"/>
      <c r="L31" s="2"/>
      <c r="M31" s="45"/>
      <c r="N31" s="2"/>
      <c r="O31" s="2"/>
      <c r="P31" s="2"/>
      <c r="Q31" s="2"/>
      <c r="R31" s="2"/>
      <c r="S31" s="2"/>
      <c r="T31" s="2"/>
    </row>
    <row r="32" spans="1:20" ht="59.25" customHeight="1">
      <c r="A32" s="113">
        <v>3</v>
      </c>
      <c r="B32" s="113" t="s">
        <v>53</v>
      </c>
      <c r="C32" s="244" t="s">
        <v>73</v>
      </c>
      <c r="D32" s="244"/>
      <c r="E32" s="253"/>
      <c r="F32" s="253"/>
      <c r="G32" s="253"/>
      <c r="H32" s="54"/>
      <c r="I32" s="2"/>
      <c r="J32" s="184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9:20" ht="18" customHeight="1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3:20" ht="38.25" customHeight="1">
      <c r="C34" s="1"/>
      <c r="D34" s="254" t="s">
        <v>90</v>
      </c>
      <c r="E34" s="255"/>
      <c r="F34" s="254" t="s">
        <v>102</v>
      </c>
      <c r="G34" s="255"/>
      <c r="H34" s="58"/>
      <c r="I34" s="2"/>
      <c r="J34" s="2"/>
      <c r="K34" s="2"/>
      <c r="L34" s="2"/>
      <c r="M34" s="175"/>
      <c r="N34" s="2"/>
      <c r="O34" s="2"/>
      <c r="P34" s="2"/>
      <c r="Q34" s="2"/>
      <c r="R34" s="2"/>
      <c r="S34" s="2"/>
      <c r="T34" s="2"/>
    </row>
    <row r="35" spans="3:20" ht="21" customHeight="1">
      <c r="C35" s="165" t="s">
        <v>54</v>
      </c>
      <c r="D35" s="239">
        <v>5022594870.42</v>
      </c>
      <c r="E35" s="240"/>
      <c r="F35" s="233">
        <v>5909860145.25</v>
      </c>
      <c r="G35" s="234"/>
      <c r="H35" s="62" t="s">
        <v>24</v>
      </c>
      <c r="I35" s="185"/>
      <c r="J35" s="186"/>
      <c r="K35" s="2"/>
      <c r="L35" s="175"/>
      <c r="M35" s="174"/>
      <c r="N35" s="2"/>
      <c r="O35" s="2"/>
      <c r="P35" s="2"/>
      <c r="Q35" s="2"/>
      <c r="R35" s="2"/>
      <c r="S35" s="2"/>
      <c r="T35" s="2"/>
    </row>
    <row r="36" spans="3:20" ht="22.5" customHeight="1">
      <c r="C36" s="112" t="s">
        <v>56</v>
      </c>
      <c r="D36" s="241">
        <v>13264633883.150002</v>
      </c>
      <c r="E36" s="242"/>
      <c r="F36" s="233">
        <v>13022620821.73</v>
      </c>
      <c r="G36" s="234"/>
      <c r="H36" s="5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3:20" ht="25.5" customHeight="1">
      <c r="C37" s="112" t="s">
        <v>55</v>
      </c>
      <c r="D37" s="237">
        <v>2.640992201316206</v>
      </c>
      <c r="E37" s="238"/>
      <c r="F37" s="237">
        <v>2.2035412855237904</v>
      </c>
      <c r="G37" s="238"/>
      <c r="H37" s="1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3:20" ht="39.75" customHeight="1">
      <c r="C38" s="259" t="s">
        <v>106</v>
      </c>
      <c r="D38" s="260"/>
      <c r="E38" s="259"/>
      <c r="F38" s="259"/>
      <c r="G38" s="259"/>
      <c r="H38" s="60"/>
      <c r="I38" s="16"/>
      <c r="J38" s="16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3:20" ht="20.25" customHeight="1">
      <c r="C39" s="143"/>
      <c r="D39" s="143"/>
      <c r="E39" s="160"/>
      <c r="F39" s="143"/>
      <c r="G39" s="143"/>
      <c r="H39" s="60"/>
      <c r="I39" s="16"/>
      <c r="J39" s="16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3:20" ht="20.25" customHeight="1">
      <c r="C40" s="143"/>
      <c r="D40" s="143"/>
      <c r="E40" s="160"/>
      <c r="F40" s="143"/>
      <c r="G40" s="143"/>
      <c r="H40" s="60"/>
      <c r="I40" s="16"/>
      <c r="J40" s="16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9:20" ht="18.75" customHeight="1">
      <c r="I41" s="2"/>
      <c r="J41" s="2"/>
      <c r="K41" s="2"/>
      <c r="L41" s="181"/>
      <c r="M41" s="2"/>
      <c r="N41" s="2"/>
      <c r="O41" s="2"/>
      <c r="P41" s="2"/>
      <c r="Q41" s="2"/>
      <c r="R41" s="2"/>
      <c r="S41" s="2"/>
      <c r="T41" s="2"/>
    </row>
    <row r="42" spans="9:20" ht="24.75" customHeight="1">
      <c r="I42" s="2"/>
      <c r="J42" s="2"/>
      <c r="K42" s="2"/>
      <c r="L42" s="181"/>
      <c r="M42" s="2"/>
      <c r="N42" s="2"/>
      <c r="O42" s="2"/>
      <c r="P42" s="2"/>
      <c r="Q42" s="2"/>
      <c r="R42" s="2"/>
      <c r="S42" s="2"/>
      <c r="T42" s="2"/>
    </row>
    <row r="43" spans="6:20" ht="15.75" customHeight="1">
      <c r="F43" s="2"/>
      <c r="G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3:20" ht="12.75">
      <c r="C44" s="63" t="s">
        <v>82</v>
      </c>
      <c r="D44" s="7"/>
      <c r="F44" s="228" t="s">
        <v>88</v>
      </c>
      <c r="G44" s="228"/>
      <c r="H44" s="7"/>
      <c r="I44" s="2"/>
      <c r="J44" s="2"/>
      <c r="K44" s="2"/>
      <c r="L44" s="181"/>
      <c r="M44" s="2"/>
      <c r="N44" s="2"/>
      <c r="O44" s="2"/>
      <c r="P44" s="2"/>
      <c r="Q44" s="2"/>
      <c r="R44" s="2"/>
      <c r="S44" s="2"/>
      <c r="T44" s="2"/>
    </row>
    <row r="45" spans="3:20" ht="64.5" customHeight="1">
      <c r="C45" s="53" t="s">
        <v>81</v>
      </c>
      <c r="D45" s="53"/>
      <c r="F45" s="257" t="s">
        <v>87</v>
      </c>
      <c r="G45" s="258"/>
      <c r="H45" s="25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9:20" ht="15.75" customHeight="1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9:20" ht="12.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9:20" ht="12.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9:20" ht="12.75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7:20" ht="12.75">
      <c r="G50" s="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ht="12.75">
      <c r="G51" s="53"/>
    </row>
    <row r="52" ht="12.75">
      <c r="G52" s="2"/>
    </row>
    <row r="53" ht="12.75">
      <c r="G53" s="2"/>
    </row>
    <row r="54" ht="12.75">
      <c r="G54" s="2"/>
    </row>
    <row r="55" ht="12.75">
      <c r="G55" s="7"/>
    </row>
    <row r="56" ht="12.75">
      <c r="G56" s="53"/>
    </row>
  </sheetData>
  <sheetProtection/>
  <mergeCells count="42">
    <mergeCell ref="F44:G44"/>
    <mergeCell ref="F45:H45"/>
    <mergeCell ref="C14:E14"/>
    <mergeCell ref="C19:E19"/>
    <mergeCell ref="C20:E20"/>
    <mergeCell ref="C13:E13"/>
    <mergeCell ref="C38:G38"/>
    <mergeCell ref="C32:G32"/>
    <mergeCell ref="C22:G22"/>
    <mergeCell ref="C30:E30"/>
    <mergeCell ref="M8:M9"/>
    <mergeCell ref="C9:E9"/>
    <mergeCell ref="C12:E12"/>
    <mergeCell ref="C10:E10"/>
    <mergeCell ref="C11:E11"/>
    <mergeCell ref="C18:E18"/>
    <mergeCell ref="C24:G24"/>
    <mergeCell ref="D34:E34"/>
    <mergeCell ref="F34:G34"/>
    <mergeCell ref="D26:E26"/>
    <mergeCell ref="F26:G26"/>
    <mergeCell ref="C15:E15"/>
    <mergeCell ref="C16:E16"/>
    <mergeCell ref="C17:E17"/>
    <mergeCell ref="C21:E21"/>
    <mergeCell ref="F27:G27"/>
    <mergeCell ref="F37:G37"/>
    <mergeCell ref="D35:E35"/>
    <mergeCell ref="D36:E36"/>
    <mergeCell ref="D37:E37"/>
    <mergeCell ref="C1:G1"/>
    <mergeCell ref="C5:G5"/>
    <mergeCell ref="C7:E7"/>
    <mergeCell ref="C8:E8"/>
    <mergeCell ref="C2:G2"/>
    <mergeCell ref="F7:G7"/>
    <mergeCell ref="F28:G28"/>
    <mergeCell ref="D27:E27"/>
    <mergeCell ref="D28:E28"/>
    <mergeCell ref="D29:E29"/>
    <mergeCell ref="F35:G35"/>
    <mergeCell ref="F36:G36"/>
  </mergeCells>
  <printOptions horizontalCentered="1"/>
  <pageMargins left="1.3779527559055118" right="0.7874015748031497" top="0.1968503937007874" bottom="0" header="0" footer="0"/>
  <pageSetup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2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1" width="11.28125" style="0" customWidth="1"/>
    <col min="2" max="2" width="35.57421875" style="0" customWidth="1"/>
    <col min="3" max="3" width="34.421875" style="0" customWidth="1"/>
    <col min="4" max="4" width="6.00390625" style="0" customWidth="1"/>
    <col min="5" max="6" width="16.57421875" style="0" bestFit="1" customWidth="1"/>
    <col min="7" max="7" width="16.421875" style="0" customWidth="1"/>
  </cols>
  <sheetData>
    <row r="1" spans="2:3" ht="25.5" customHeight="1">
      <c r="B1" s="222"/>
      <c r="C1" s="222"/>
    </row>
    <row r="2" spans="2:3" ht="12.75">
      <c r="B2" s="265"/>
      <c r="C2" s="265"/>
    </row>
    <row r="5" spans="2:3" ht="41.25" customHeight="1">
      <c r="B5" s="223" t="s">
        <v>91</v>
      </c>
      <c r="C5" s="225"/>
    </row>
    <row r="6" spans="2:3" ht="33.75" customHeight="1">
      <c r="B6" s="26" t="s">
        <v>9</v>
      </c>
      <c r="C6" s="26" t="s">
        <v>0</v>
      </c>
    </row>
    <row r="7" spans="2:7" ht="22.5" customHeight="1">
      <c r="B7" s="24" t="s">
        <v>4</v>
      </c>
      <c r="C7" s="25">
        <v>1830657558.37</v>
      </c>
      <c r="F7" s="13"/>
      <c r="G7" s="13"/>
    </row>
    <row r="8" spans="2:7" ht="20.25" customHeight="1">
      <c r="B8" s="18" t="s">
        <v>5</v>
      </c>
      <c r="C8" s="21">
        <v>0</v>
      </c>
      <c r="D8" s="13"/>
      <c r="F8" s="13"/>
      <c r="G8" s="13"/>
    </row>
    <row r="9" spans="2:7" ht="22.5" customHeight="1">
      <c r="B9" s="18" t="s">
        <v>6</v>
      </c>
      <c r="C9" s="21">
        <v>1530756721.64</v>
      </c>
      <c r="F9" s="13"/>
      <c r="G9" s="13"/>
    </row>
    <row r="10" spans="2:7" ht="36" customHeight="1">
      <c r="B10" s="18" t="s">
        <v>7</v>
      </c>
      <c r="C10" s="21">
        <v>302088501.27</v>
      </c>
      <c r="D10" s="13"/>
      <c r="F10" s="13"/>
      <c r="G10" s="13"/>
    </row>
    <row r="11" spans="2:7" ht="23.25" customHeight="1">
      <c r="B11" s="18" t="s">
        <v>8</v>
      </c>
      <c r="C11" s="21">
        <v>1244890670.99</v>
      </c>
      <c r="F11" s="13"/>
      <c r="G11" s="13"/>
    </row>
    <row r="12" spans="2:7" ht="26.25" customHeight="1">
      <c r="B12" s="28" t="s">
        <v>10</v>
      </c>
      <c r="C12" s="21">
        <v>114201418.15</v>
      </c>
      <c r="F12" s="13"/>
      <c r="G12" s="13"/>
    </row>
    <row r="13" spans="2:3" ht="26.25" customHeight="1">
      <c r="B13" s="29" t="s">
        <v>3</v>
      </c>
      <c r="C13" s="27">
        <f>SUM(C7:C12)</f>
        <v>5022594870.42</v>
      </c>
    </row>
    <row r="17" ht="15" customHeight="1">
      <c r="J17" s="30"/>
    </row>
    <row r="18" spans="2:10" ht="43.5" customHeight="1">
      <c r="B18" s="223" t="s">
        <v>105</v>
      </c>
      <c r="C18" s="225"/>
      <c r="F18" s="168" t="s">
        <v>98</v>
      </c>
      <c r="G18" s="5"/>
      <c r="J18" s="30"/>
    </row>
    <row r="19" spans="2:10" ht="15" customHeight="1">
      <c r="B19" s="26" t="s">
        <v>9</v>
      </c>
      <c r="C19" s="26" t="s">
        <v>0</v>
      </c>
      <c r="E19" s="52" t="s">
        <v>103</v>
      </c>
      <c r="F19" s="173" t="s">
        <v>104</v>
      </c>
      <c r="G19" s="5"/>
      <c r="I19" s="31"/>
      <c r="J19" s="30"/>
    </row>
    <row r="20" spans="2:7" ht="22.5" customHeight="1">
      <c r="B20" s="24" t="s">
        <v>4</v>
      </c>
      <c r="C20" s="25">
        <f aca="true" t="shared" si="0" ref="C20:C25">E20+F20</f>
        <v>2030379150.82</v>
      </c>
      <c r="E20" s="13">
        <v>2014392124.82</v>
      </c>
      <c r="F20" s="167">
        <v>15987026</v>
      </c>
      <c r="G20" s="5"/>
    </row>
    <row r="21" spans="2:7" ht="20.25" customHeight="1">
      <c r="B21" s="18" t="s">
        <v>5</v>
      </c>
      <c r="C21" s="25">
        <f t="shared" si="0"/>
        <v>0</v>
      </c>
      <c r="D21" s="13"/>
      <c r="E21" s="13">
        <v>0</v>
      </c>
      <c r="F21" s="168"/>
      <c r="G21" s="5"/>
    </row>
    <row r="22" spans="2:7" ht="22.5" customHeight="1">
      <c r="B22" s="18" t="s">
        <v>6</v>
      </c>
      <c r="C22" s="25">
        <f t="shared" si="0"/>
        <v>1828963283.16</v>
      </c>
      <c r="E22" s="13">
        <v>1753156513.16</v>
      </c>
      <c r="F22" s="169">
        <v>75806770</v>
      </c>
      <c r="G22" s="5"/>
    </row>
    <row r="23" spans="2:7" ht="36" customHeight="1">
      <c r="B23" s="18" t="s">
        <v>7</v>
      </c>
      <c r="C23" s="25">
        <f t="shared" si="0"/>
        <v>690529353.19</v>
      </c>
      <c r="D23" s="13"/>
      <c r="E23" s="13">
        <v>677553724.19</v>
      </c>
      <c r="F23" s="167">
        <v>12975629</v>
      </c>
      <c r="G23" s="5"/>
    </row>
    <row r="24" spans="2:7" ht="23.25" customHeight="1">
      <c r="B24" s="18" t="s">
        <v>8</v>
      </c>
      <c r="C24" s="25">
        <f t="shared" si="0"/>
        <v>1214616963.78</v>
      </c>
      <c r="E24" s="13">
        <v>1200822360.78</v>
      </c>
      <c r="F24" s="169">
        <v>13794603</v>
      </c>
      <c r="G24" s="5"/>
    </row>
    <row r="25" spans="2:7" ht="26.25" customHeight="1">
      <c r="B25" s="28" t="s">
        <v>10</v>
      </c>
      <c r="C25" s="25">
        <f t="shared" si="0"/>
        <v>145371394.3</v>
      </c>
      <c r="E25" s="13">
        <v>127657662.3</v>
      </c>
      <c r="F25" s="169">
        <v>17713732</v>
      </c>
      <c r="G25" s="5"/>
    </row>
    <row r="26" spans="2:7" ht="26.25" customHeight="1">
      <c r="B26" s="29" t="s">
        <v>3</v>
      </c>
      <c r="C26" s="27">
        <f>SUM(C20:C25)</f>
        <v>5909860145.25</v>
      </c>
      <c r="E26" s="5"/>
      <c r="F26" s="5"/>
      <c r="G26" s="5"/>
    </row>
    <row r="27" spans="2:7" ht="36.75" customHeight="1">
      <c r="B27" s="266" t="s">
        <v>106</v>
      </c>
      <c r="C27" s="266"/>
      <c r="G27" s="5"/>
    </row>
    <row r="29" spans="2:3" ht="23.25" customHeight="1">
      <c r="B29" s="264"/>
      <c r="C29" s="264"/>
    </row>
    <row r="30" ht="12.75">
      <c r="F30" s="5"/>
    </row>
    <row r="31" ht="12.75">
      <c r="F31" s="5"/>
    </row>
    <row r="32" ht="12.75">
      <c r="F32" s="5"/>
    </row>
    <row r="33" spans="3:6" ht="12.75">
      <c r="C33" s="5"/>
      <c r="F33" s="5"/>
    </row>
    <row r="34" ht="12.75">
      <c r="F34" s="5"/>
    </row>
    <row r="35" spans="3:6" ht="12.75">
      <c r="C35" s="154"/>
      <c r="F35" s="5"/>
    </row>
    <row r="36" ht="12.75">
      <c r="F36" s="5"/>
    </row>
    <row r="37" spans="3:6" ht="12.75">
      <c r="C37" s="5"/>
      <c r="F37" s="5"/>
    </row>
    <row r="38" ht="12.75">
      <c r="F38" s="5"/>
    </row>
    <row r="39" spans="3:6" ht="12.75">
      <c r="C39" s="154"/>
      <c r="F39" s="5"/>
    </row>
    <row r="40" ht="12.75">
      <c r="F40" s="5"/>
    </row>
    <row r="41" ht="12.75">
      <c r="F41" s="5"/>
    </row>
    <row r="42" ht="12.75">
      <c r="F42" s="153"/>
    </row>
  </sheetData>
  <sheetProtection/>
  <mergeCells count="6">
    <mergeCell ref="B29:C29"/>
    <mergeCell ref="B18:C18"/>
    <mergeCell ref="B1:C1"/>
    <mergeCell ref="B2:C2"/>
    <mergeCell ref="B5:C5"/>
    <mergeCell ref="B27:C27"/>
  </mergeCells>
  <printOptions horizontalCentered="1"/>
  <pageMargins left="0.984251968503937" right="0" top="0.7874015748031497" bottom="0.5905511811023623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lgomez</dc:creator>
  <cp:keywords/>
  <dc:description/>
  <cp:lastModifiedBy>Sonia Esperanza Vázquez Alatriste</cp:lastModifiedBy>
  <cp:lastPrinted>2023-01-25T19:29:52Z</cp:lastPrinted>
  <dcterms:created xsi:type="dcterms:W3CDTF">2013-08-16T13:44:47Z</dcterms:created>
  <dcterms:modified xsi:type="dcterms:W3CDTF">2023-01-25T20:03:07Z</dcterms:modified>
  <cp:category/>
  <cp:version/>
  <cp:contentType/>
  <cp:contentStatus/>
</cp:coreProperties>
</file>